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5" windowWidth="19440" windowHeight="4665" tabRatio="906" activeTab="0"/>
  </bookViews>
  <sheets>
    <sheet name="UJA_No. fac. name" sheetId="1" r:id="rId1"/>
    <sheet name="UJA_Sci" sheetId="2" r:id="rId2"/>
    <sheet name="UJA_Mgt" sheetId="3" r:id="rId3"/>
    <sheet name="UJA_Agri" sheetId="4" r:id="rId4"/>
    <sheet name="UJA_Vavuniya" sheetId="5" r:id="rId5"/>
    <sheet name="UJA_All" sheetId="6" r:id="rId6"/>
  </sheets>
  <definedNames>
    <definedName name="_xlnm.Print_Area" localSheetId="3">'UJA_Agri'!$A$1:$U$84</definedName>
    <definedName name="_xlnm.Print_Area" localSheetId="5">'UJA_All'!$A$1:$U$67</definedName>
    <definedName name="_xlnm.Print_Area" localSheetId="2">'UJA_Mgt'!$A$1:$U$63</definedName>
    <definedName name="_xlnm.Print_Area" localSheetId="0">'UJA_No. fac. name'!$A$1:$U$81</definedName>
    <definedName name="_xlnm.Print_Area" localSheetId="1">'UJA_Sci'!$A$1:$U$58</definedName>
    <definedName name="_xlnm.Print_Area" localSheetId="4">'UJA_Vavuniya'!$A$1:$U$68</definedName>
    <definedName name="_xlnm.Print_Titles" localSheetId="0">'UJA_No. fac. name'!$1:$8</definedName>
  </definedNames>
  <calcPr fullCalcOnLoad="1"/>
</workbook>
</file>

<file path=xl/sharedStrings.xml><?xml version="1.0" encoding="utf-8"?>
<sst xmlns="http://schemas.openxmlformats.org/spreadsheetml/2006/main" count="1347" uniqueCount="208">
  <si>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</si>
  <si>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</si>
  <si>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</si>
  <si>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</si>
  <si>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</si>
  <si>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</si>
  <si>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</si>
  <si>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</si>
  <si>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</si>
  <si>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</si>
  <si>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HETC Scholarship</t>
  </si>
  <si>
    <t>2013-2014</t>
  </si>
  <si>
    <t>2012-2013</t>
  </si>
  <si>
    <t>2011-2013</t>
  </si>
  <si>
    <t>2013-2015</t>
  </si>
  <si>
    <t>2011-2015</t>
  </si>
  <si>
    <t>2012-2016</t>
  </si>
  <si>
    <t>NRC</t>
  </si>
  <si>
    <t>NSF</t>
  </si>
  <si>
    <t>HETC</t>
  </si>
  <si>
    <t>UGC</t>
  </si>
  <si>
    <t>2013-2016</t>
  </si>
  <si>
    <t>2012-2015</t>
  </si>
  <si>
    <t>2011-2014</t>
  </si>
  <si>
    <t>2008-2013</t>
  </si>
  <si>
    <t>2010-2013</t>
  </si>
  <si>
    <t>2012-2014</t>
  </si>
  <si>
    <t>Gov</t>
  </si>
  <si>
    <t>Yes</t>
  </si>
  <si>
    <t>Other Gov</t>
  </si>
  <si>
    <t>B</t>
  </si>
  <si>
    <t>Foreign</t>
  </si>
  <si>
    <t>Science</t>
  </si>
  <si>
    <t>AR</t>
  </si>
  <si>
    <t>Private</t>
  </si>
  <si>
    <t xml:space="preserve">AR </t>
  </si>
  <si>
    <t>R &amp; D</t>
  </si>
  <si>
    <t>ED</t>
  </si>
  <si>
    <t>WHO</t>
  </si>
  <si>
    <t>Other</t>
  </si>
  <si>
    <t>2012 - 2015</t>
  </si>
  <si>
    <t>PhD</t>
  </si>
  <si>
    <t>Agriculture</t>
  </si>
  <si>
    <t>No</t>
  </si>
  <si>
    <t xml:space="preserve">PhD </t>
  </si>
  <si>
    <t>UJA</t>
  </si>
  <si>
    <t>Applied research an mycopathoges to manage coop perts ministry of Agriculture</t>
  </si>
  <si>
    <t>Staff / Farmers</t>
  </si>
  <si>
    <t>Prof. G. Mikunthan</t>
  </si>
  <si>
    <t>NARP</t>
  </si>
  <si>
    <t>Characterization and mapping of soils of Jaffna peninsula at series level</t>
  </si>
  <si>
    <t xml:space="preserve">Farmers, Researchers, Environemtalist </t>
  </si>
  <si>
    <t>yes</t>
  </si>
  <si>
    <t>Dr Mrs N Gnanavelrajah, Department of Agricultural Chemistry, Dr K Suthakar, Department of Geography</t>
  </si>
  <si>
    <t>Effectiveness of  locally available microbial strains on crop</t>
  </si>
  <si>
    <t>Farmers, Public</t>
  </si>
  <si>
    <t>Dr Mrs N Gnanavelrajah, Department of Agricultural Chemistry, Prof. RMCP Rajapaksha, Department of Soil Science, UP</t>
  </si>
  <si>
    <t>Thematic Research Programme &amp; NSF</t>
  </si>
  <si>
    <t>Famming Communication</t>
  </si>
  <si>
    <t>VLIOR-UOS, Belgium, PhD sandwich program</t>
  </si>
  <si>
    <t>Biochar as an amendment for sustainable soil fertility of highly weathered dry land soils on Jaffna Peninsula, Sri Lanka</t>
  </si>
  <si>
    <t xml:space="preserve">Farmers, Researchers, Environemtalist PhD scholar </t>
  </si>
  <si>
    <t>2010 - 2014</t>
  </si>
  <si>
    <t>680 000</t>
  </si>
  <si>
    <t>Dr Mrs N Gnanavelrajah, Department of Agricultural Chemistry, Mr K Jegajeevahan, PhD student</t>
  </si>
  <si>
    <t>Management Studies &amp; Commerce</t>
  </si>
  <si>
    <t>Mr.R.Robinson</t>
  </si>
  <si>
    <t>NCAS Grant</t>
  </si>
  <si>
    <t>Mrs.L.Kengatharan</t>
  </si>
  <si>
    <t>Mrs.R.Yogendrarajah</t>
  </si>
  <si>
    <t>Mr.N.Kengatharan</t>
  </si>
  <si>
    <t>Mrs.T.Sivaskaran</t>
  </si>
  <si>
    <t>Commonwealth, China</t>
  </si>
  <si>
    <t>Mr.A.Saravanabawan</t>
  </si>
  <si>
    <t>Mr.S.Rajumesh</t>
  </si>
  <si>
    <t>Commonwealth, UK</t>
  </si>
  <si>
    <t>Mr.R.Vijayakumaran</t>
  </si>
  <si>
    <t>Mr.V.Sritharan</t>
  </si>
  <si>
    <t>Mr.S.Ramesh</t>
  </si>
  <si>
    <t>University Research Grant  of the University of Jaffna</t>
  </si>
  <si>
    <t>survey of herpetofauna in the mangrove ecosystem of the Jaffna Estuary</t>
  </si>
  <si>
    <t>Dr. (Mrs) A. Sivaruban</t>
  </si>
  <si>
    <t>Effect of oral contraceptive pills (OCP) on postpartum rats. (2012)Funded by University of Jaffna Under Research and enhancement fund (Rs 400 000/=).</t>
  </si>
  <si>
    <t>Health Sector and Public</t>
  </si>
  <si>
    <t>Dr. T. Eswaramohan</t>
  </si>
  <si>
    <t>A preliminary study on the serum level of Mullerian Inhibition Factor (MIF) and the the relationships with the subfertility. (2013). Funded by University of Jaffna Under Research and enhancement fund (Rs 165 000/=).</t>
  </si>
  <si>
    <t>Development of DNA based techniques to distinguish Anpholes culicifacies B and E and An. subpictus from and An. sundaicus in Sri Lanka</t>
  </si>
  <si>
    <t>Molecular characterization of Sergentomya sand fly species in relation to Leishmania transmission in Sri Lanka</t>
  </si>
  <si>
    <t>The role of Mangrove ecosystem in connecting other Ecosystem by  Maintaining above ground invertebrate Biodiversity</t>
  </si>
  <si>
    <t xml:space="preserve">Biodiversity sector  and Public </t>
  </si>
  <si>
    <t>UGC, Sri Lanka</t>
  </si>
  <si>
    <t>PhD project on sandfly taxonomy and phylogeny</t>
  </si>
  <si>
    <t>Health sector of the country as the project delas with the disease vector</t>
  </si>
  <si>
    <t>Mr.K.Gajapathy, Prof.S.N.Surendran</t>
  </si>
  <si>
    <t>IUCN</t>
  </si>
  <si>
    <t xml:space="preserve">publish a book titled </t>
  </si>
  <si>
    <t>Aquaculturist fishery managers reseachers and students</t>
  </si>
  <si>
    <t xml:space="preserve">yes </t>
  </si>
  <si>
    <t>prof(Mrs)S.Kuganathan</t>
  </si>
  <si>
    <t>MTISE</t>
  </si>
  <si>
    <t>Increase the standardizing the guality of palrnyrah jaggeny</t>
  </si>
  <si>
    <t>Dr.K.Velauthamurty</t>
  </si>
  <si>
    <t>ICTA, Sri lanka</t>
  </si>
  <si>
    <t>Tamil Digitisation Project - ICTA/AFC/HIP/28/02</t>
  </si>
  <si>
    <t>Tamil speaking community and those who are interested in Tamil literature and those do research related to Language model for Tamil</t>
  </si>
  <si>
    <t>Dr. S. Mahesan, Dr.E. Y. A. Charles, Dr. A. Ramanan</t>
  </si>
  <si>
    <t>Study of anti- insect activity of medicinal plants in Jaffna for the management of insect pests</t>
  </si>
  <si>
    <t>Enhance the usage of natural pesticide instead of synthetic pesticide</t>
  </si>
  <si>
    <t>Mrs.N.Rajan</t>
  </si>
  <si>
    <t>Cohort Event Monitoring in Vaccine Pharmacovigilance using MMR and live JE vaccine as models</t>
  </si>
  <si>
    <t>Dr.Mrs. K. Sanchayan ( Lecturer (Prob),Pharmacology)</t>
  </si>
  <si>
    <t>Host-pathogen interactions and epidemiology of Leaf Twister Disease of Onion (Allium cepa L.)</t>
  </si>
  <si>
    <t>Mr.A.Vengadaramana ( Lecturer (Prob),Botany)</t>
  </si>
  <si>
    <t>Hyphoglaycamic,lipid lowering and antioxidant activities of cassia auriculata on alloxan induced Diabetic rates and clinical evaluation of antidiabtic activitiy of cassia auriculata in Human.</t>
  </si>
  <si>
    <t>Dr.(Mrs).S.Pancharajah (Senior Lecturer-Siddha Medicine)</t>
  </si>
  <si>
    <t>Enzymatic interesterification of sesame,rice bran and coconut oils to improve the physicho-chemical properties and Production of trans-free margarine.</t>
  </si>
  <si>
    <t>Mrs.S.Sivakanthan ( Lecture (Prob Agricultural Chemistry)</t>
  </si>
  <si>
    <t>Saiva Culture deplcted in Srilankan Sthala Puranas - A study.</t>
  </si>
  <si>
    <t>Mrs.S.Srimuralitharan (Senior Lecturer Gr I- Hindu Civilization)</t>
  </si>
  <si>
    <t>Education for sustainable development (ESD)in Science Education at Secundary Level.(a study based on Northern Province of Sri Lanka)</t>
  </si>
  <si>
    <t>Mr.A.Nithlavarnan. Lecturer (Prob),Education</t>
  </si>
  <si>
    <t>A Critical study of Hindu Ethical thoughts as expounded during the vijayanakara Nayakka age</t>
  </si>
  <si>
    <t>Mrs.V.Pavaneshan (Senior Lecturer Gr I- Hindu Civilization.</t>
  </si>
  <si>
    <t>Poverty status of Rural sector and needs for Rural Development in Srilanka</t>
  </si>
  <si>
    <t>M.Phil / Ph.D. Research</t>
  </si>
  <si>
    <t>Mr.S.Vijayakumar (Senior Lecturer Gr II-Economics)</t>
  </si>
  <si>
    <t>Influence of Borrowings on Jaffna Tamil Dialeet from 1983-2011 and its mpact on ESL Learning.</t>
  </si>
  <si>
    <t>Mrs.S.Anandakumarasamy (Lecturer (Prob)- English Language.</t>
  </si>
  <si>
    <t xml:space="preserve"> No</t>
  </si>
  <si>
    <t>2012 -2014</t>
  </si>
  <si>
    <t>Assessment and Reconstruction off aahper youth fitness norms for Sri Lankan Adolescent Boys</t>
  </si>
  <si>
    <t>Mr.K.Ketheeswaran  ( Lecturer (Prob),Sports Science Unit.</t>
  </si>
  <si>
    <t>A Cross cultural study of work family conflit; Sri Lankan Vs British</t>
  </si>
  <si>
    <t>Mr.N.Kengatharan, Senior Lecturer Gr II ,HRM</t>
  </si>
  <si>
    <t>Knowledge Sharing, Commitment,and Intention to Leave:A Study of Srilankan Academic Repatrlates</t>
  </si>
  <si>
    <t>Mr.J.robinson,Senior Lecturer Gr II ,HRM</t>
  </si>
  <si>
    <t>Mr.J.Robinson,Senior Lecturer Gr II ,HRM</t>
  </si>
  <si>
    <t xml:space="preserve">M.Phil / Ph.D.Research </t>
  </si>
  <si>
    <t>Mrs.K.Lingesiya Lecturer (Prob),Financial Management.</t>
  </si>
  <si>
    <t>Mr.T.Ganesalingam Senior Lecturer Gr II -Political Science.</t>
  </si>
  <si>
    <t>Development of DNA Based techniques to differentiate Anopheles culicifacies B from species E,and An.subpictus from An.subpictus.</t>
  </si>
  <si>
    <t>Dr.S.N.Surendran - Senior Lecturer ,Zoology.</t>
  </si>
  <si>
    <t>The Role of Mangrove Ecosystem in Connecting other Ecosystems by maintaning above Ground Invertebrate Biodiversity.</t>
  </si>
  <si>
    <t>Dr.Mrs R.Gnaneswaran- Senior Lecturer ,Zoology.</t>
  </si>
  <si>
    <t>Dr.Mrs R.Gnaneswaran Senior Lecturer ,Zoology.</t>
  </si>
  <si>
    <t>NARP I</t>
  </si>
  <si>
    <t>Isolation, characterization &amp; Mass Production of Mycopathogens to Manage pests of crops</t>
  </si>
  <si>
    <t>Prof .G.Mikunthan - Professor-Agricultural Biology</t>
  </si>
  <si>
    <t>NARP II</t>
  </si>
  <si>
    <t>Performance of a Constructed wet Land &amp; Filter Beds to treat waste water from toddy distillery unit.</t>
  </si>
  <si>
    <t>Dr.Mrs T.Mikunthan -Senior Lecturer Gr I- Agricultural Engineering</t>
  </si>
  <si>
    <t>NARP III</t>
  </si>
  <si>
    <t>characterization &amp; Mapping of soils of Jaffna peninsula at series Level.</t>
  </si>
  <si>
    <t>Dr.Mrs .N.Gnanavelrajah - Senior Lecturer Gr I- Agricultural Chemistry</t>
  </si>
  <si>
    <t>NARP IV</t>
  </si>
  <si>
    <t>Study the Performance of different Grape Varieties under Micro Irrigation with selected suitable agronomics practices in Jaffna District.</t>
  </si>
  <si>
    <t>Dr.Mrs S.Sivachandiran -Senior Lecturer -Agronomy</t>
  </si>
  <si>
    <t>NARP V</t>
  </si>
  <si>
    <t>Effectiveness of locally available Microbial strains on crop performances.</t>
  </si>
  <si>
    <t>NARP VI</t>
  </si>
  <si>
    <t>Post Harvest Processing of paddy grain to obtain quality parboiled rice to meet high consumer demand,Jaffna.</t>
  </si>
  <si>
    <t>Dr.P.Alvappillai -Senior Lecturer Gr I- Agricultural Engineering.</t>
  </si>
  <si>
    <t xml:space="preserve">Developing a Digital Repository of the medical Library        </t>
  </si>
  <si>
    <t>Dr.S.Balakumar,Dean,Faculty of Medicine</t>
  </si>
  <si>
    <t>2011 -2014</t>
  </si>
  <si>
    <t>Mrs. Nimalan Jeyagowri</t>
  </si>
  <si>
    <t>Mr.S.Thirukumaran</t>
  </si>
  <si>
    <t>National Centre for Advanced Studies</t>
  </si>
  <si>
    <t>Mrs.J.S.Thevaruban</t>
  </si>
  <si>
    <t>Mr.Y.Nanthagoban</t>
  </si>
  <si>
    <t>Mrs.K.Kalainathan</t>
  </si>
  <si>
    <t>Contribution to National Level (Yes/No)</t>
  </si>
  <si>
    <t>Modification of Carbon Substrates using Organce suksfvaks fro advancel mafercals and Heary metals uptake.</t>
  </si>
  <si>
    <t>Heavy metals can be removed from water samples</t>
  </si>
  <si>
    <t>Dr.P.Abiman</t>
  </si>
  <si>
    <t>Dr.P.Iyngaran</t>
  </si>
  <si>
    <t>Prof. S.N. Surendran</t>
  </si>
  <si>
    <t>Prof. S.N. Surendran, Dr. T. Eswaramohan</t>
  </si>
  <si>
    <t>Dr. R. Gnaneswaran</t>
  </si>
  <si>
    <t>VC - Applied Sciences</t>
  </si>
  <si>
    <t>M.Phil</t>
  </si>
  <si>
    <t>Total</t>
  </si>
  <si>
    <t>RA</t>
  </si>
  <si>
    <t>Recurrent/2013</t>
  </si>
  <si>
    <t>Capital/2013</t>
  </si>
  <si>
    <t>Total/2013</t>
  </si>
  <si>
    <t>Local/Foreign</t>
  </si>
  <si>
    <t>Local</t>
  </si>
  <si>
    <t>TOTAL_UJA</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</si>
  <si>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</si>
  <si>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</si>
  <si>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</si>
  <si>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</si>
  <si>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</si>
  <si>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</si>
  <si>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</si>
  <si>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</si>
  <si>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University of Jaffna</t>
  </si>
  <si>
    <t>Management</t>
  </si>
  <si>
    <t>Vavuniya Campus</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</si>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</sst>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4"/>
      <color indexed="8"/>
      <name val="Maiandra GD"/>
      <family val="0"/>
    </font>
    <font>
      <i/>
      <sz val="14"/>
      <color indexed="8"/>
      <name val="Maiandra GD"/>
      <family val="0"/>
    </font>
    <font>
      <sz val="14"/>
      <color indexed="8"/>
      <name val="Maiandra GD"/>
      <family val="0"/>
    </font>
    <font>
      <b/>
      <sz val="14"/>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double">
        <color theme="0" tint="-0.4999699890613556"/>
      </left>
      <right style="double">
        <color theme="0" tint="-0.4999699890613556"/>
      </right>
      <top style="double">
        <color theme="0" tint="-0.4999699890613556"/>
      </top>
      <bottom style="double">
        <color theme="0" tint="-0.4999699890613556"/>
      </bottom>
    </border>
    <border>
      <left style="hair"/>
      <right style="hair"/>
      <top style="hair"/>
      <bottom style="hair"/>
    </border>
    <border>
      <left style="hair"/>
      <right style="hair"/>
      <top style="hair"/>
      <bottom/>
    </border>
    <border>
      <left/>
      <right/>
      <top style="hair"/>
      <bottom style="hair"/>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7" xfId="0" applyFont="1" applyFill="1" applyBorder="1" applyAlignment="1">
      <alignment horizontal="left" vertical="center" wrapText="1"/>
    </xf>
    <xf numFmtId="43" fontId="10" fillId="0" borderId="17" xfId="42" applyFont="1" applyFill="1" applyBorder="1" applyAlignment="1">
      <alignment vertical="center" wrapText="1"/>
    </xf>
    <xf numFmtId="41" fontId="10" fillId="0" borderId="17" xfId="42" applyNumberFormat="1" applyFont="1" applyFill="1" applyBorder="1" applyAlignment="1">
      <alignment vertical="center"/>
    </xf>
    <xf numFmtId="43" fontId="10" fillId="35" borderId="17" xfId="42" applyFont="1" applyFill="1" applyBorder="1" applyAlignment="1">
      <alignment vertical="center"/>
    </xf>
    <xf numFmtId="43" fontId="10" fillId="35" borderId="17" xfId="42" applyFont="1" applyFill="1" applyBorder="1" applyAlignment="1">
      <alignment vertical="center" wrapText="1"/>
    </xf>
    <xf numFmtId="43" fontId="10" fillId="0" borderId="17" xfId="42" applyFont="1" applyFill="1" applyBorder="1" applyAlignment="1">
      <alignment vertical="center"/>
    </xf>
    <xf numFmtId="43" fontId="9" fillId="9" borderId="17" xfId="42" applyFont="1" applyFill="1" applyBorder="1" applyAlignment="1">
      <alignment vertical="center"/>
    </xf>
    <xf numFmtId="41" fontId="9" fillId="9" borderId="17" xfId="42" applyNumberFormat="1" applyFont="1" applyFill="1" applyBorder="1" applyAlignment="1">
      <alignment vertical="center"/>
    </xf>
    <xf numFmtId="41" fontId="9" fillId="0" borderId="17" xfId="42" applyNumberFormat="1" applyFont="1" applyFill="1" applyBorder="1" applyAlignment="1">
      <alignment vertical="center"/>
    </xf>
    <xf numFmtId="0" fontId="9" fillId="9" borderId="0" xfId="0" applyFont="1" applyFill="1" applyAlignment="1">
      <alignment vertical="center"/>
    </xf>
    <xf numFmtId="41" fontId="10" fillId="0" borderId="17"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0" fontId="10" fillId="0" borderId="18" xfId="57" applyFont="1" applyFill="1" applyBorder="1" applyAlignment="1">
      <alignment horizontal="left" vertical="center"/>
      <protection/>
    </xf>
    <xf numFmtId="0" fontId="10" fillId="0" borderId="17" xfId="57" applyFont="1" applyFill="1" applyBorder="1" applyAlignment="1">
      <alignment horizontal="left" vertical="center"/>
      <protection/>
    </xf>
    <xf numFmtId="0" fontId="10" fillId="0" borderId="17" xfId="57" applyFont="1" applyFill="1" applyBorder="1" applyAlignment="1">
      <alignment horizontal="left" vertical="center" wrapText="1"/>
      <protection/>
    </xf>
    <xf numFmtId="0" fontId="10" fillId="0" borderId="17" xfId="57" applyFont="1" applyFill="1" applyBorder="1" applyAlignment="1">
      <alignment horizontal="center" vertical="center" wrapText="1"/>
      <protection/>
    </xf>
    <xf numFmtId="0" fontId="10" fillId="0" borderId="17" xfId="57" applyFont="1" applyFill="1" applyBorder="1" applyAlignment="1">
      <alignment horizontal="center" vertical="center"/>
      <protection/>
    </xf>
    <xf numFmtId="0" fontId="10" fillId="0" borderId="17" xfId="57" applyNumberFormat="1" applyFont="1" applyFill="1" applyBorder="1" applyAlignment="1">
      <alignment horizontal="left" vertical="center" wrapText="1"/>
      <protection/>
    </xf>
    <xf numFmtId="0" fontId="10" fillId="0" borderId="17" xfId="57" applyNumberFormat="1" applyFont="1" applyFill="1" applyBorder="1" applyAlignment="1">
      <alignment horizontal="center" vertical="center" wrapText="1"/>
      <protection/>
    </xf>
    <xf numFmtId="0" fontId="10" fillId="0" borderId="0" xfId="0" applyFont="1" applyAlignment="1">
      <alignment horizontal="left" vertical="center"/>
    </xf>
    <xf numFmtId="0" fontId="10" fillId="0" borderId="19" xfId="57" applyFont="1" applyFill="1" applyBorder="1" applyAlignment="1">
      <alignment vertical="center"/>
      <protection/>
    </xf>
    <xf numFmtId="0" fontId="10" fillId="0" borderId="17" xfId="57" applyFont="1" applyFill="1" applyBorder="1" applyAlignment="1">
      <alignment vertical="center"/>
      <protection/>
    </xf>
    <xf numFmtId="0" fontId="10" fillId="0" borderId="17" xfId="58" applyFont="1" applyFill="1" applyBorder="1" applyAlignment="1">
      <alignment horizontal="left" vertical="center" wrapText="1"/>
      <protection/>
    </xf>
    <xf numFmtId="0" fontId="9" fillId="9" borderId="14" xfId="57" applyFont="1" applyFill="1" applyBorder="1" applyAlignment="1">
      <alignment vertical="center"/>
      <protection/>
    </xf>
    <xf numFmtId="0" fontId="9" fillId="9" borderId="20" xfId="57" applyFont="1" applyFill="1" applyBorder="1" applyAlignment="1">
      <alignment vertical="center"/>
      <protection/>
    </xf>
    <xf numFmtId="0" fontId="9" fillId="9" borderId="17" xfId="57" applyFont="1" applyFill="1" applyBorder="1" applyAlignment="1">
      <alignment vertical="center"/>
      <protection/>
    </xf>
    <xf numFmtId="0" fontId="9" fillId="9" borderId="17" xfId="57" applyFont="1" applyFill="1" applyBorder="1" applyAlignment="1">
      <alignment horizontal="left" vertical="center"/>
      <protection/>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43" fontId="5" fillId="0" borderId="21" xfId="42" applyFont="1" applyFill="1" applyBorder="1" applyAlignment="1">
      <alignment vertical="center"/>
    </xf>
    <xf numFmtId="43" fontId="5" fillId="0" borderId="22" xfId="42" applyFont="1" applyBorder="1" applyAlignment="1">
      <alignment vertical="center"/>
    </xf>
    <xf numFmtId="0" fontId="15" fillId="0" borderId="22" xfId="0" applyFont="1" applyBorder="1" applyAlignment="1">
      <alignment/>
    </xf>
    <xf numFmtId="0" fontId="16" fillId="0" borderId="23" xfId="0" applyFont="1" applyFill="1" applyBorder="1" applyAlignment="1">
      <alignment horizontal="center" wrapText="1"/>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43" fontId="5" fillId="0" borderId="24" xfId="42" applyFont="1" applyFill="1" applyBorder="1" applyAlignment="1">
      <alignment vertical="center"/>
    </xf>
    <xf numFmtId="43" fontId="5" fillId="0" borderId="25" xfId="42" applyFont="1" applyBorder="1" applyAlignment="1">
      <alignment vertical="center"/>
    </xf>
    <xf numFmtId="0" fontId="15" fillId="0" borderId="25" xfId="0" applyFont="1" applyBorder="1" applyAlignment="1">
      <alignment/>
    </xf>
    <xf numFmtId="0" fontId="16" fillId="0" borderId="26" xfId="0" applyFont="1" applyFill="1" applyBorder="1" applyAlignment="1">
      <alignment horizontal="center" wrapText="1"/>
    </xf>
    <xf numFmtId="43" fontId="5" fillId="0" borderId="27" xfId="42" applyFont="1" applyFill="1" applyBorder="1" applyAlignment="1">
      <alignment vertical="center"/>
    </xf>
    <xf numFmtId="43" fontId="5" fillId="0" borderId="28" xfId="42" applyFont="1" applyBorder="1" applyAlignment="1">
      <alignment vertical="center"/>
    </xf>
    <xf numFmtId="0" fontId="15" fillId="0" borderId="28" xfId="0" applyFont="1" applyBorder="1" applyAlignment="1">
      <alignment/>
    </xf>
    <xf numFmtId="0" fontId="16" fillId="0" borderId="29" xfId="0" applyFont="1" applyFill="1" applyBorder="1" applyAlignment="1">
      <alignment wrapText="1"/>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28"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0"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2"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2" xfId="42"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142875</xdr:rowOff>
    </xdr:from>
    <xdr:to>
      <xdr:col>15</xdr:col>
      <xdr:colOff>1009650</xdr:colOff>
      <xdr:row>1</xdr:row>
      <xdr:rowOff>333375</xdr:rowOff>
    </xdr:to>
    <xdr:sp>
      <xdr:nvSpPr>
        <xdr:cNvPr id="1" name="TextBox 3"/>
        <xdr:cNvSpPr txBox="1">
          <a:spLocks noChangeArrowheads="1"/>
        </xdr:cNvSpPr>
      </xdr:nvSpPr>
      <xdr:spPr>
        <a:xfrm>
          <a:off x="1000125" y="142875"/>
          <a:ext cx="1776412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60</xdr:row>
      <xdr:rowOff>0</xdr:rowOff>
    </xdr:from>
    <xdr:ext cx="12134850" cy="3600450"/>
    <xdr:sp>
      <xdr:nvSpPr>
        <xdr:cNvPr id="2" name="Text Box 2"/>
        <xdr:cNvSpPr txBox="1">
          <a:spLocks noChangeArrowheads="1"/>
        </xdr:cNvSpPr>
      </xdr:nvSpPr>
      <xdr:spPr>
        <a:xfrm>
          <a:off x="971550" y="30432375"/>
          <a:ext cx="1213485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1" u="none" baseline="0">
              <a:solidFill>
                <a:srgbClr val="000000"/>
              </a:solidFill>
              <a:latin typeface="Maiandra GD"/>
              <a:ea typeface="Maiandra GD"/>
              <a:cs typeface="Maiandra GD"/>
            </a:rPr>
            <a:t>Definitions: Research &amp; Experimental Development (R&amp;D)</a:t>
          </a:r>
          <a:r>
            <a:rPr lang="en-US" cap="none" sz="1400" b="0" i="1" u="none" baseline="0">
              <a:solidFill>
                <a:srgbClr val="000000"/>
              </a:solidFill>
              <a:latin typeface="Maiandra GD"/>
              <a:ea typeface="Maiandra GD"/>
              <a:cs typeface="Maiandra GD"/>
            </a:rPr>
            <a: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Research &amp; Experimental Development (R&amp;D)</a:t>
          </a:r>
          <a:r>
            <a:rPr lang="en-US" cap="none" sz="14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B - Basic Research (Pure, Strategic &amp; Expedient) </a:t>
          </a:r>
          <a:r>
            <a:rPr lang="en-US" cap="none" sz="14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AR - Applied Research </a:t>
          </a:r>
          <a:r>
            <a:rPr lang="en-US" cap="none" sz="14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ED - Experimental Development </a:t>
          </a:r>
          <a:r>
            <a:rPr lang="en-US" cap="none" sz="14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0</xdr:row>
      <xdr:rowOff>133350</xdr:rowOff>
    </xdr:from>
    <xdr:to>
      <xdr:col>15</xdr:col>
      <xdr:colOff>866775</xdr:colOff>
      <xdr:row>1</xdr:row>
      <xdr:rowOff>323850</xdr:rowOff>
    </xdr:to>
    <xdr:sp>
      <xdr:nvSpPr>
        <xdr:cNvPr id="1" name="TextBox 2"/>
        <xdr:cNvSpPr txBox="1">
          <a:spLocks noChangeArrowheads="1"/>
        </xdr:cNvSpPr>
      </xdr:nvSpPr>
      <xdr:spPr>
        <a:xfrm>
          <a:off x="952500" y="133350"/>
          <a:ext cx="177736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36</xdr:row>
      <xdr:rowOff>0</xdr:rowOff>
    </xdr:from>
    <xdr:ext cx="12144375" cy="3600450"/>
    <xdr:sp>
      <xdr:nvSpPr>
        <xdr:cNvPr id="2" name="Text Box 2"/>
        <xdr:cNvSpPr txBox="1">
          <a:spLocks noChangeArrowheads="1"/>
        </xdr:cNvSpPr>
      </xdr:nvSpPr>
      <xdr:spPr>
        <a:xfrm>
          <a:off x="971550" y="17526000"/>
          <a:ext cx="12144375"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1" u="none" baseline="0">
              <a:solidFill>
                <a:srgbClr val="000000"/>
              </a:solidFill>
              <a:latin typeface="Maiandra GD"/>
              <a:ea typeface="Maiandra GD"/>
              <a:cs typeface="Maiandra GD"/>
            </a:rPr>
            <a:t>Definitions: Research &amp; Experimental Development (R&amp;D)</a:t>
          </a:r>
          <a:r>
            <a:rPr lang="en-US" cap="none" sz="1400" b="0" i="1" u="none" baseline="0">
              <a:solidFill>
                <a:srgbClr val="000000"/>
              </a:solidFill>
              <a:latin typeface="Maiandra GD"/>
              <a:ea typeface="Maiandra GD"/>
              <a:cs typeface="Maiandra GD"/>
            </a:rPr>
            <a: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Research &amp; Experimental Development (R&amp;D)</a:t>
          </a:r>
          <a:r>
            <a:rPr lang="en-US" cap="none" sz="14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B - Basic Research (Pure, Strategic &amp; Expedient) </a:t>
          </a:r>
          <a:r>
            <a:rPr lang="en-US" cap="none" sz="14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AR - Applied Research </a:t>
          </a:r>
          <a:r>
            <a:rPr lang="en-US" cap="none" sz="14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ED - Experimental Development </a:t>
          </a:r>
          <a:r>
            <a:rPr lang="en-US" cap="none" sz="14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209550</xdr:rowOff>
    </xdr:from>
    <xdr:to>
      <xdr:col>20</xdr:col>
      <xdr:colOff>142875</xdr:colOff>
      <xdr:row>1</xdr:row>
      <xdr:rowOff>409575</xdr:rowOff>
    </xdr:to>
    <xdr:sp>
      <xdr:nvSpPr>
        <xdr:cNvPr id="1" name="TextBox 2"/>
        <xdr:cNvSpPr txBox="1">
          <a:spLocks noChangeArrowheads="1"/>
        </xdr:cNvSpPr>
      </xdr:nvSpPr>
      <xdr:spPr>
        <a:xfrm>
          <a:off x="1009650" y="209550"/>
          <a:ext cx="17764125" cy="5429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39</xdr:row>
      <xdr:rowOff>0</xdr:rowOff>
    </xdr:from>
    <xdr:ext cx="12125325" cy="3590925"/>
    <xdr:sp>
      <xdr:nvSpPr>
        <xdr:cNvPr id="2" name="Text Box 2"/>
        <xdr:cNvSpPr txBox="1">
          <a:spLocks noChangeArrowheads="1"/>
        </xdr:cNvSpPr>
      </xdr:nvSpPr>
      <xdr:spPr>
        <a:xfrm>
          <a:off x="971550" y="17354550"/>
          <a:ext cx="12125325" cy="3590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1" u="none" baseline="0">
              <a:solidFill>
                <a:srgbClr val="000000"/>
              </a:solidFill>
              <a:latin typeface="Maiandra GD"/>
              <a:ea typeface="Maiandra GD"/>
              <a:cs typeface="Maiandra GD"/>
            </a:rPr>
            <a:t>Definitions: Research &amp; Experimental Development (R&amp;D)</a:t>
          </a:r>
          <a:r>
            <a:rPr lang="en-US" cap="none" sz="1400" b="0" i="1" u="none" baseline="0">
              <a:solidFill>
                <a:srgbClr val="000000"/>
              </a:solidFill>
              <a:latin typeface="Maiandra GD"/>
              <a:ea typeface="Maiandra GD"/>
              <a:cs typeface="Maiandra GD"/>
            </a:rPr>
            <a: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Research &amp; Experimental Development (R&amp;D)</a:t>
          </a:r>
          <a:r>
            <a:rPr lang="en-US" cap="none" sz="14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B - Basic Research (Pure, Strategic &amp; Expedient) </a:t>
          </a:r>
          <a:r>
            <a:rPr lang="en-US" cap="none" sz="14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AR - Applied Research </a:t>
          </a:r>
          <a:r>
            <a:rPr lang="en-US" cap="none" sz="14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ED - Experimental Development </a:t>
          </a:r>
          <a:r>
            <a:rPr lang="en-US" cap="none" sz="14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47</xdr:row>
      <xdr:rowOff>0</xdr:rowOff>
    </xdr:from>
    <xdr:ext cx="12144375" cy="3590925"/>
    <xdr:sp>
      <xdr:nvSpPr>
        <xdr:cNvPr id="1" name="Text Box 2"/>
        <xdr:cNvSpPr txBox="1">
          <a:spLocks noChangeArrowheads="1"/>
        </xdr:cNvSpPr>
      </xdr:nvSpPr>
      <xdr:spPr>
        <a:xfrm>
          <a:off x="3067050" y="19545300"/>
          <a:ext cx="12144375" cy="3590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1" u="none" baseline="0">
              <a:solidFill>
                <a:srgbClr val="000000"/>
              </a:solidFill>
              <a:latin typeface="Maiandra GD"/>
              <a:ea typeface="Maiandra GD"/>
              <a:cs typeface="Maiandra GD"/>
            </a:rPr>
            <a:t>Definitions: Research &amp; Experimental Development (R&amp;D)</a:t>
          </a:r>
          <a:r>
            <a:rPr lang="en-US" cap="none" sz="1400" b="0" i="1" u="none" baseline="0">
              <a:solidFill>
                <a:srgbClr val="000000"/>
              </a:solidFill>
              <a:latin typeface="Maiandra GD"/>
              <a:ea typeface="Maiandra GD"/>
              <a:cs typeface="Maiandra GD"/>
            </a:rPr>
            <a: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Research &amp; Experimental Development (R&amp;D)</a:t>
          </a:r>
          <a:r>
            <a:rPr lang="en-US" cap="none" sz="14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B - Basic Research (Pure, Strategic &amp; Expedient) </a:t>
          </a:r>
          <a:r>
            <a:rPr lang="en-US" cap="none" sz="14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AR - Applied Research </a:t>
          </a:r>
          <a:r>
            <a:rPr lang="en-US" cap="none" sz="14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ED - Experimental Development </a:t>
          </a:r>
          <a:r>
            <a:rPr lang="en-US" cap="none" sz="14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0</xdr:row>
      <xdr:rowOff>114300</xdr:rowOff>
    </xdr:from>
    <xdr:to>
      <xdr:col>16</xdr:col>
      <xdr:colOff>381000</xdr:colOff>
      <xdr:row>1</xdr:row>
      <xdr:rowOff>314325</xdr:rowOff>
    </xdr:to>
    <xdr:sp>
      <xdr:nvSpPr>
        <xdr:cNvPr id="2" name="TextBox 3"/>
        <xdr:cNvSpPr txBox="1">
          <a:spLocks noChangeArrowheads="1"/>
        </xdr:cNvSpPr>
      </xdr:nvSpPr>
      <xdr:spPr>
        <a:xfrm>
          <a:off x="971550" y="114300"/>
          <a:ext cx="17783175" cy="5429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16</xdr:col>
      <xdr:colOff>476250</xdr:colOff>
      <xdr:row>1</xdr:row>
      <xdr:rowOff>533400</xdr:rowOff>
    </xdr:to>
    <xdr:sp>
      <xdr:nvSpPr>
        <xdr:cNvPr id="1" name="TextBox 2"/>
        <xdr:cNvSpPr txBox="1">
          <a:spLocks noChangeArrowheads="1"/>
        </xdr:cNvSpPr>
      </xdr:nvSpPr>
      <xdr:spPr>
        <a:xfrm>
          <a:off x="971550" y="342900"/>
          <a:ext cx="177736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43</xdr:row>
      <xdr:rowOff>0</xdr:rowOff>
    </xdr:from>
    <xdr:ext cx="12134850" cy="3600450"/>
    <xdr:sp>
      <xdr:nvSpPr>
        <xdr:cNvPr id="2" name="Text Box 2"/>
        <xdr:cNvSpPr txBox="1">
          <a:spLocks noChangeArrowheads="1"/>
        </xdr:cNvSpPr>
      </xdr:nvSpPr>
      <xdr:spPr>
        <a:xfrm>
          <a:off x="971550" y="17097375"/>
          <a:ext cx="12134850" cy="3600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1" u="none" baseline="0">
              <a:solidFill>
                <a:srgbClr val="000000"/>
              </a:solidFill>
              <a:latin typeface="Maiandra GD"/>
              <a:ea typeface="Maiandra GD"/>
              <a:cs typeface="Maiandra GD"/>
            </a:rPr>
            <a:t>Definitions: Research &amp; Experimental Development (R&amp;D)</a:t>
          </a:r>
          <a:r>
            <a:rPr lang="en-US" cap="none" sz="1400" b="0" i="1" u="none" baseline="0">
              <a:solidFill>
                <a:srgbClr val="000000"/>
              </a:solidFill>
              <a:latin typeface="Maiandra GD"/>
              <a:ea typeface="Maiandra GD"/>
              <a:cs typeface="Maiandra GD"/>
            </a:rPr>
            <a: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Research &amp; Experimental Development (R&amp;D)</a:t>
          </a:r>
          <a:r>
            <a:rPr lang="en-US" cap="none" sz="14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B - Basic Research (Pure, Strategic &amp; Expedient) </a:t>
          </a:r>
          <a:r>
            <a:rPr lang="en-US" cap="none" sz="14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AR - Applied Research </a:t>
          </a:r>
          <a:r>
            <a:rPr lang="en-US" cap="none" sz="14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400" b="0" i="0" u="none" baseline="0">
              <a:solidFill>
                <a:srgbClr val="000000"/>
              </a:solidFill>
              <a:latin typeface="Maiandra GD"/>
              <a:ea typeface="Maiandra GD"/>
              <a:cs typeface="Maiandra GD"/>
            </a:rPr>
            <a:t>
</a:t>
          </a:r>
          <a:r>
            <a:rPr lang="en-US" cap="none" sz="1400" b="1" i="0" u="none" baseline="0">
              <a:solidFill>
                <a:srgbClr val="000000"/>
              </a:solidFill>
              <a:latin typeface="Maiandra GD"/>
              <a:ea typeface="Maiandra GD"/>
              <a:cs typeface="Maiandra GD"/>
            </a:rPr>
            <a:t>ED - Experimental Development </a:t>
          </a:r>
          <a:r>
            <a:rPr lang="en-US" cap="none" sz="14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80"/>
  <sheetViews>
    <sheetView tabSelected="1" view="pageBreakPreview" zoomScale="80" zoomScaleNormal="85" zoomScaleSheetLayoutView="80" zoomScalePageLayoutView="0" workbookViewId="0" topLeftCell="D13">
      <selection activeCell="I82" sqref="I8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29.57421875" style="3" customWidth="1"/>
    <col min="10" max="10" width="17.28125" style="4" customWidth="1"/>
    <col min="11" max="11" width="19.5742187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46.5" customHeight="1" thickBot="1"/>
    <row r="3" spans="6:21" ht="27" customHeight="1" thickBot="1" thickTop="1">
      <c r="F3" s="88" t="s">
        <v>196</v>
      </c>
      <c r="G3" s="89"/>
      <c r="H3" s="89"/>
      <c r="I3" s="89"/>
      <c r="J3" s="89"/>
      <c r="K3" s="89"/>
      <c r="L3" s="89"/>
      <c r="M3" s="89"/>
      <c r="N3" s="89"/>
      <c r="O3" s="89"/>
      <c r="P3" s="89"/>
      <c r="Q3" s="90"/>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195</v>
      </c>
      <c r="G5" s="14" t="s">
        <v>197</v>
      </c>
      <c r="L5" s="16" t="s">
        <v>6</v>
      </c>
      <c r="M5" s="91"/>
      <c r="N5" s="91"/>
      <c r="O5" s="91"/>
      <c r="P5" s="92"/>
      <c r="Q5" s="19"/>
    </row>
    <row r="6" spans="7:20" ht="27"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56.25" customHeight="1" thickBot="1" thickTop="1">
      <c r="A9" s="41" t="s">
        <v>45</v>
      </c>
      <c r="B9" s="41"/>
      <c r="C9" s="26" t="s">
        <v>187</v>
      </c>
      <c r="D9" s="28" t="s">
        <v>27</v>
      </c>
      <c r="E9" s="42"/>
      <c r="F9" s="42" t="s">
        <v>20</v>
      </c>
      <c r="G9" s="43" t="s">
        <v>109</v>
      </c>
      <c r="H9" s="46" t="s">
        <v>41</v>
      </c>
      <c r="I9" s="43" t="s">
        <v>110</v>
      </c>
      <c r="J9" s="45" t="s">
        <v>43</v>
      </c>
      <c r="K9" s="45" t="s">
        <v>21</v>
      </c>
      <c r="L9" s="30">
        <v>250000</v>
      </c>
      <c r="M9" s="30"/>
      <c r="N9" s="30">
        <f aca="true" t="shared" si="0" ref="N9:N14">SUM(L9:M9)</f>
        <v>250000</v>
      </c>
      <c r="O9" s="31"/>
      <c r="P9" s="31"/>
      <c r="Q9" s="31"/>
      <c r="R9" s="33"/>
      <c r="S9" s="33"/>
      <c r="T9" s="32">
        <f aca="true" t="shared" si="1" ref="T9:T31">SUM(R9:S9)</f>
        <v>0</v>
      </c>
      <c r="U9" s="43" t="s">
        <v>110</v>
      </c>
      <c r="V9" s="39" t="str">
        <f aca="true" t="shared" si="2" ref="V9:V31">IF(T9&gt;N9,"Invalid","OK")</f>
        <v>OK</v>
      </c>
    </row>
    <row r="10" spans="1:22" s="27" customFormat="1" ht="53.25" customHeight="1" thickBot="1" thickTop="1">
      <c r="A10" s="41" t="s">
        <v>45</v>
      </c>
      <c r="B10" s="41"/>
      <c r="C10" s="26" t="s">
        <v>187</v>
      </c>
      <c r="D10" s="28" t="s">
        <v>27</v>
      </c>
      <c r="E10" s="42"/>
      <c r="F10" s="42" t="s">
        <v>20</v>
      </c>
      <c r="G10" s="43" t="s">
        <v>111</v>
      </c>
      <c r="H10" s="46" t="s">
        <v>41</v>
      </c>
      <c r="I10" s="43" t="s">
        <v>112</v>
      </c>
      <c r="J10" s="45" t="s">
        <v>28</v>
      </c>
      <c r="K10" s="45" t="s">
        <v>23</v>
      </c>
      <c r="L10" s="30">
        <v>750000</v>
      </c>
      <c r="M10" s="30"/>
      <c r="N10" s="30">
        <f t="shared" si="0"/>
        <v>750000</v>
      </c>
      <c r="O10" s="31"/>
      <c r="P10" s="31"/>
      <c r="Q10" s="31"/>
      <c r="R10" s="33">
        <v>512868.74</v>
      </c>
      <c r="S10" s="33"/>
      <c r="T10" s="32">
        <f t="shared" si="1"/>
        <v>512868.74</v>
      </c>
      <c r="U10" s="43" t="s">
        <v>112</v>
      </c>
      <c r="V10" s="39" t="str">
        <f t="shared" si="2"/>
        <v>OK</v>
      </c>
    </row>
    <row r="11" spans="1:22" s="27" customFormat="1" ht="79.5" customHeight="1" thickBot="1" thickTop="1">
      <c r="A11" s="41" t="s">
        <v>45</v>
      </c>
      <c r="B11" s="41"/>
      <c r="C11" s="26" t="s">
        <v>187</v>
      </c>
      <c r="D11" s="28" t="s">
        <v>27</v>
      </c>
      <c r="E11" s="42"/>
      <c r="F11" s="42" t="s">
        <v>20</v>
      </c>
      <c r="G11" s="43" t="s">
        <v>113</v>
      </c>
      <c r="H11" s="46" t="s">
        <v>41</v>
      </c>
      <c r="I11" s="43" t="s">
        <v>114</v>
      </c>
      <c r="J11" s="45" t="s">
        <v>28</v>
      </c>
      <c r="K11" s="45" t="s">
        <v>23</v>
      </c>
      <c r="L11" s="30">
        <v>525000</v>
      </c>
      <c r="M11" s="30"/>
      <c r="N11" s="30">
        <f t="shared" si="0"/>
        <v>525000</v>
      </c>
      <c r="O11" s="31"/>
      <c r="P11" s="31"/>
      <c r="Q11" s="31"/>
      <c r="R11" s="33">
        <v>250000</v>
      </c>
      <c r="S11" s="33"/>
      <c r="T11" s="32">
        <f t="shared" si="1"/>
        <v>250000</v>
      </c>
      <c r="U11" s="43" t="s">
        <v>114</v>
      </c>
      <c r="V11" s="39" t="str">
        <f t="shared" si="2"/>
        <v>OK</v>
      </c>
    </row>
    <row r="12" spans="1:22" s="27" customFormat="1" ht="59.25" customHeight="1" thickBot="1" thickTop="1">
      <c r="A12" s="41" t="s">
        <v>45</v>
      </c>
      <c r="B12" s="41"/>
      <c r="C12" s="26" t="s">
        <v>187</v>
      </c>
      <c r="D12" s="28" t="s">
        <v>27</v>
      </c>
      <c r="E12" s="42"/>
      <c r="F12" s="42" t="s">
        <v>20</v>
      </c>
      <c r="G12" s="43" t="s">
        <v>115</v>
      </c>
      <c r="H12" s="42" t="s">
        <v>124</v>
      </c>
      <c r="I12" s="43" t="s">
        <v>116</v>
      </c>
      <c r="J12" s="45" t="s">
        <v>28</v>
      </c>
      <c r="K12" s="45" t="s">
        <v>21</v>
      </c>
      <c r="L12" s="30">
        <v>2001000</v>
      </c>
      <c r="M12" s="30"/>
      <c r="N12" s="30">
        <f t="shared" si="0"/>
        <v>2001000</v>
      </c>
      <c r="O12" s="31"/>
      <c r="P12" s="31"/>
      <c r="Q12" s="31"/>
      <c r="R12" s="33">
        <v>153500</v>
      </c>
      <c r="S12" s="33"/>
      <c r="T12" s="32">
        <f t="shared" si="1"/>
        <v>153500</v>
      </c>
      <c r="U12" s="43" t="s">
        <v>116</v>
      </c>
      <c r="V12" s="39" t="str">
        <f t="shared" si="2"/>
        <v>OK</v>
      </c>
    </row>
    <row r="13" spans="1:22" s="27" customFormat="1" ht="60.75" customHeight="1" thickBot="1" thickTop="1">
      <c r="A13" s="41" t="s">
        <v>45</v>
      </c>
      <c r="B13" s="41"/>
      <c r="C13" s="26" t="s">
        <v>187</v>
      </c>
      <c r="D13" s="28" t="s">
        <v>27</v>
      </c>
      <c r="E13" s="42"/>
      <c r="F13" s="42" t="s">
        <v>20</v>
      </c>
      <c r="G13" s="42" t="s">
        <v>117</v>
      </c>
      <c r="H13" s="46" t="s">
        <v>41</v>
      </c>
      <c r="I13" s="43" t="s">
        <v>118</v>
      </c>
      <c r="J13" s="45" t="s">
        <v>28</v>
      </c>
      <c r="K13" s="45" t="s">
        <v>13</v>
      </c>
      <c r="L13" s="30">
        <v>684225</v>
      </c>
      <c r="M13" s="30"/>
      <c r="N13" s="30">
        <f t="shared" si="0"/>
        <v>684225</v>
      </c>
      <c r="O13" s="31"/>
      <c r="P13" s="31"/>
      <c r="Q13" s="31"/>
      <c r="R13" s="33">
        <v>684225</v>
      </c>
      <c r="S13" s="33"/>
      <c r="T13" s="32">
        <f t="shared" si="1"/>
        <v>684225</v>
      </c>
      <c r="U13" s="43" t="s">
        <v>118</v>
      </c>
      <c r="V13" s="39" t="str">
        <f t="shared" si="2"/>
        <v>OK</v>
      </c>
    </row>
    <row r="14" spans="1:22" s="27" customFormat="1" ht="60" customHeight="1" thickBot="1" thickTop="1">
      <c r="A14" s="41" t="s">
        <v>45</v>
      </c>
      <c r="B14" s="41"/>
      <c r="C14" s="26" t="s">
        <v>187</v>
      </c>
      <c r="D14" s="28" t="s">
        <v>27</v>
      </c>
      <c r="E14" s="42"/>
      <c r="F14" s="42" t="s">
        <v>20</v>
      </c>
      <c r="G14" s="43" t="s">
        <v>119</v>
      </c>
      <c r="H14" s="42" t="s">
        <v>180</v>
      </c>
      <c r="I14" s="43" t="s">
        <v>120</v>
      </c>
      <c r="J14" s="45" t="s">
        <v>43</v>
      </c>
      <c r="K14" s="45" t="s">
        <v>21</v>
      </c>
      <c r="L14" s="30">
        <v>356000</v>
      </c>
      <c r="M14" s="30"/>
      <c r="N14" s="30">
        <f t="shared" si="0"/>
        <v>356000</v>
      </c>
      <c r="O14" s="31"/>
      <c r="P14" s="31"/>
      <c r="Q14" s="31"/>
      <c r="R14" s="33">
        <v>276757</v>
      </c>
      <c r="S14" s="33"/>
      <c r="T14" s="32">
        <f t="shared" si="1"/>
        <v>276757</v>
      </c>
      <c r="U14" s="43" t="s">
        <v>120</v>
      </c>
      <c r="V14" s="39" t="str">
        <f t="shared" si="2"/>
        <v>OK</v>
      </c>
    </row>
    <row r="15" spans="1:22" s="27" customFormat="1" ht="55.5" customHeight="1" thickBot="1" thickTop="1">
      <c r="A15" s="41" t="s">
        <v>45</v>
      </c>
      <c r="B15" s="41"/>
      <c r="C15" s="26" t="s">
        <v>187</v>
      </c>
      <c r="D15" s="28" t="s">
        <v>27</v>
      </c>
      <c r="E15" s="42"/>
      <c r="F15" s="42" t="s">
        <v>20</v>
      </c>
      <c r="G15" s="43" t="s">
        <v>121</v>
      </c>
      <c r="H15" s="46" t="s">
        <v>41</v>
      </c>
      <c r="I15" s="43" t="s">
        <v>122</v>
      </c>
      <c r="J15" s="45" t="s">
        <v>43</v>
      </c>
      <c r="K15" s="45" t="s">
        <v>23</v>
      </c>
      <c r="L15" s="30">
        <v>450000</v>
      </c>
      <c r="M15" s="30"/>
      <c r="N15" s="30">
        <f aca="true" t="shared" si="3" ref="N15:N31">SUM(L15:M15)</f>
        <v>450000</v>
      </c>
      <c r="O15" s="31"/>
      <c r="P15" s="31"/>
      <c r="Q15" s="31"/>
      <c r="R15" s="33">
        <v>248000</v>
      </c>
      <c r="S15" s="33"/>
      <c r="T15" s="32">
        <f t="shared" si="1"/>
        <v>248000</v>
      </c>
      <c r="U15" s="43" t="s">
        <v>122</v>
      </c>
      <c r="V15" s="39" t="str">
        <f t="shared" si="2"/>
        <v>OK</v>
      </c>
    </row>
    <row r="16" spans="1:22" s="27" customFormat="1" ht="60.75" customHeight="1" thickBot="1" thickTop="1">
      <c r="A16" s="41" t="s">
        <v>45</v>
      </c>
      <c r="B16" s="41"/>
      <c r="C16" s="26" t="s">
        <v>187</v>
      </c>
      <c r="D16" s="42" t="s">
        <v>27</v>
      </c>
      <c r="E16" s="42"/>
      <c r="F16" s="42" t="s">
        <v>9</v>
      </c>
      <c r="G16" s="43" t="s">
        <v>123</v>
      </c>
      <c r="H16" s="42" t="s">
        <v>124</v>
      </c>
      <c r="I16" s="43" t="s">
        <v>125</v>
      </c>
      <c r="J16" s="45" t="s">
        <v>28</v>
      </c>
      <c r="K16" s="45" t="s">
        <v>25</v>
      </c>
      <c r="L16" s="30">
        <v>2750000</v>
      </c>
      <c r="M16" s="30"/>
      <c r="N16" s="30">
        <f t="shared" si="3"/>
        <v>2750000</v>
      </c>
      <c r="O16" s="31"/>
      <c r="P16" s="31"/>
      <c r="Q16" s="31"/>
      <c r="R16" s="33">
        <v>2750000</v>
      </c>
      <c r="S16" s="33"/>
      <c r="T16" s="32">
        <f t="shared" si="1"/>
        <v>2750000</v>
      </c>
      <c r="U16" s="43" t="s">
        <v>125</v>
      </c>
      <c r="V16" s="39" t="str">
        <f t="shared" si="2"/>
        <v>OK</v>
      </c>
    </row>
    <row r="17" spans="1:22" s="27" customFormat="1" ht="63" customHeight="1" thickBot="1" thickTop="1">
      <c r="A17" s="41" t="s">
        <v>45</v>
      </c>
      <c r="B17" s="41"/>
      <c r="C17" s="26" t="s">
        <v>187</v>
      </c>
      <c r="D17" s="42" t="s">
        <v>27</v>
      </c>
      <c r="E17" s="42"/>
      <c r="F17" s="42" t="s">
        <v>9</v>
      </c>
      <c r="G17" s="43" t="s">
        <v>126</v>
      </c>
      <c r="H17" s="42" t="s">
        <v>180</v>
      </c>
      <c r="I17" s="43" t="s">
        <v>127</v>
      </c>
      <c r="J17" s="45" t="s">
        <v>128</v>
      </c>
      <c r="K17" s="45" t="s">
        <v>129</v>
      </c>
      <c r="L17" s="30">
        <v>250000</v>
      </c>
      <c r="M17" s="30"/>
      <c r="N17" s="30">
        <f t="shared" si="3"/>
        <v>250000</v>
      </c>
      <c r="O17" s="31"/>
      <c r="P17" s="31"/>
      <c r="Q17" s="31"/>
      <c r="R17" s="33">
        <v>250000</v>
      </c>
      <c r="S17" s="33"/>
      <c r="T17" s="32">
        <f t="shared" si="1"/>
        <v>250000</v>
      </c>
      <c r="U17" s="43" t="s">
        <v>127</v>
      </c>
      <c r="V17" s="39" t="str">
        <f t="shared" si="2"/>
        <v>OK</v>
      </c>
    </row>
    <row r="18" spans="1:22" s="27" customFormat="1" ht="59.25" customHeight="1" thickBot="1" thickTop="1">
      <c r="A18" s="41" t="s">
        <v>45</v>
      </c>
      <c r="B18" s="41"/>
      <c r="C18" s="26" t="s">
        <v>187</v>
      </c>
      <c r="D18" s="42" t="s">
        <v>27</v>
      </c>
      <c r="E18" s="42"/>
      <c r="F18" s="42" t="s">
        <v>9</v>
      </c>
      <c r="G18" s="43" t="s">
        <v>130</v>
      </c>
      <c r="H18" s="46" t="s">
        <v>41</v>
      </c>
      <c r="I18" s="43" t="s">
        <v>131</v>
      </c>
      <c r="J18" s="45" t="s">
        <v>28</v>
      </c>
      <c r="K18" s="45" t="s">
        <v>13</v>
      </c>
      <c r="L18" s="30">
        <v>1500000</v>
      </c>
      <c r="M18" s="30"/>
      <c r="N18" s="30">
        <f t="shared" si="3"/>
        <v>1500000</v>
      </c>
      <c r="O18" s="31"/>
      <c r="P18" s="31"/>
      <c r="Q18" s="31"/>
      <c r="R18" s="33">
        <v>1500000</v>
      </c>
      <c r="S18" s="33"/>
      <c r="T18" s="32">
        <f t="shared" si="1"/>
        <v>1500000</v>
      </c>
      <c r="U18" s="43" t="s">
        <v>131</v>
      </c>
      <c r="V18" s="39" t="str">
        <f t="shared" si="2"/>
        <v>OK</v>
      </c>
    </row>
    <row r="19" spans="1:22" s="27" customFormat="1" ht="49.5" customHeight="1" thickBot="1" thickTop="1">
      <c r="A19" s="41" t="s">
        <v>45</v>
      </c>
      <c r="B19" s="41"/>
      <c r="C19" s="26" t="s">
        <v>187</v>
      </c>
      <c r="D19" s="42" t="s">
        <v>27</v>
      </c>
      <c r="E19" s="42"/>
      <c r="F19" s="42" t="s">
        <v>9</v>
      </c>
      <c r="G19" s="43" t="s">
        <v>132</v>
      </c>
      <c r="H19" s="46" t="s">
        <v>41</v>
      </c>
      <c r="I19" s="43" t="s">
        <v>133</v>
      </c>
      <c r="J19" s="45" t="s">
        <v>28</v>
      </c>
      <c r="K19" s="45" t="s">
        <v>25</v>
      </c>
      <c r="L19" s="30">
        <v>3750000</v>
      </c>
      <c r="M19" s="30"/>
      <c r="N19" s="30">
        <f t="shared" si="3"/>
        <v>3750000</v>
      </c>
      <c r="O19" s="31"/>
      <c r="P19" s="31"/>
      <c r="Q19" s="31"/>
      <c r="R19" s="33">
        <v>3250000</v>
      </c>
      <c r="S19" s="33"/>
      <c r="T19" s="32">
        <f t="shared" si="1"/>
        <v>3250000</v>
      </c>
      <c r="U19" s="43" t="s">
        <v>133</v>
      </c>
      <c r="V19" s="39" t="str">
        <f t="shared" si="2"/>
        <v>OK</v>
      </c>
    </row>
    <row r="20" spans="1:22" s="27" customFormat="1" ht="49.5" customHeight="1" thickBot="1" thickTop="1">
      <c r="A20" s="41" t="s">
        <v>45</v>
      </c>
      <c r="B20" s="41"/>
      <c r="C20" s="26" t="s">
        <v>187</v>
      </c>
      <c r="D20" s="42" t="s">
        <v>27</v>
      </c>
      <c r="E20" s="42"/>
      <c r="F20" s="42" t="s">
        <v>9</v>
      </c>
      <c r="G20" s="43" t="s">
        <v>134</v>
      </c>
      <c r="H20" s="46" t="s">
        <v>41</v>
      </c>
      <c r="I20" s="43" t="s">
        <v>135</v>
      </c>
      <c r="J20" s="45" t="s">
        <v>28</v>
      </c>
      <c r="K20" s="45" t="s">
        <v>23</v>
      </c>
      <c r="L20" s="30">
        <v>2000000</v>
      </c>
      <c r="M20" s="30"/>
      <c r="N20" s="30">
        <f t="shared" si="3"/>
        <v>2000000</v>
      </c>
      <c r="O20" s="31"/>
      <c r="P20" s="31"/>
      <c r="Q20" s="31"/>
      <c r="R20" s="33">
        <v>1000000</v>
      </c>
      <c r="S20" s="33"/>
      <c r="T20" s="32">
        <f t="shared" si="1"/>
        <v>1000000</v>
      </c>
      <c r="U20" s="43" t="s">
        <v>136</v>
      </c>
      <c r="V20" s="39" t="str">
        <f t="shared" si="2"/>
        <v>OK</v>
      </c>
    </row>
    <row r="21" spans="1:22" s="27" customFormat="1" ht="54" customHeight="1" thickBot="1" thickTop="1">
      <c r="A21" s="41" t="s">
        <v>45</v>
      </c>
      <c r="B21" s="41"/>
      <c r="C21" s="26" t="s">
        <v>187</v>
      </c>
      <c r="D21" s="42" t="s">
        <v>27</v>
      </c>
      <c r="E21" s="42"/>
      <c r="F21" s="42" t="s">
        <v>9</v>
      </c>
      <c r="G21" s="42" t="s">
        <v>137</v>
      </c>
      <c r="H21" s="46" t="s">
        <v>41</v>
      </c>
      <c r="I21" s="43" t="s">
        <v>138</v>
      </c>
      <c r="J21" s="45"/>
      <c r="K21" s="45" t="s">
        <v>22</v>
      </c>
      <c r="L21" s="30">
        <v>3000000</v>
      </c>
      <c r="M21" s="30"/>
      <c r="N21" s="30">
        <f t="shared" si="3"/>
        <v>3000000</v>
      </c>
      <c r="O21" s="31"/>
      <c r="P21" s="31"/>
      <c r="Q21" s="31"/>
      <c r="R21" s="33">
        <v>3000000</v>
      </c>
      <c r="S21" s="33"/>
      <c r="T21" s="32">
        <f t="shared" si="1"/>
        <v>3000000</v>
      </c>
      <c r="U21" s="43" t="s">
        <v>138</v>
      </c>
      <c r="V21" s="39" t="str">
        <f t="shared" si="2"/>
        <v>OK</v>
      </c>
    </row>
    <row r="22" spans="1:22" s="27" customFormat="1" ht="57.75" customHeight="1" thickBot="1" thickTop="1">
      <c r="A22" s="41" t="s">
        <v>45</v>
      </c>
      <c r="B22" s="41"/>
      <c r="C22" s="26" t="s">
        <v>187</v>
      </c>
      <c r="D22" s="42" t="s">
        <v>27</v>
      </c>
      <c r="E22" s="42"/>
      <c r="F22" s="42" t="s">
        <v>9</v>
      </c>
      <c r="G22" s="42" t="s">
        <v>124</v>
      </c>
      <c r="H22" s="46" t="s">
        <v>41</v>
      </c>
      <c r="I22" s="43" t="s">
        <v>139</v>
      </c>
      <c r="J22" s="45"/>
      <c r="K22" s="45" t="s">
        <v>23</v>
      </c>
      <c r="L22" s="30">
        <v>1500000</v>
      </c>
      <c r="M22" s="30"/>
      <c r="N22" s="30">
        <f t="shared" si="3"/>
        <v>1500000</v>
      </c>
      <c r="O22" s="31"/>
      <c r="P22" s="31"/>
      <c r="Q22" s="31"/>
      <c r="R22" s="33">
        <v>1500000</v>
      </c>
      <c r="S22" s="33"/>
      <c r="T22" s="32">
        <f t="shared" si="1"/>
        <v>1500000</v>
      </c>
      <c r="U22" s="43" t="s">
        <v>139</v>
      </c>
      <c r="V22" s="39" t="str">
        <f t="shared" si="2"/>
        <v>OK</v>
      </c>
    </row>
    <row r="23" spans="1:22" s="27" customFormat="1" ht="65.25" customHeight="1" thickBot="1" thickTop="1">
      <c r="A23" s="41" t="s">
        <v>45</v>
      </c>
      <c r="B23" s="41"/>
      <c r="C23" s="26" t="s">
        <v>187</v>
      </c>
      <c r="D23" s="42" t="s">
        <v>29</v>
      </c>
      <c r="E23" s="42"/>
      <c r="F23" s="42" t="s">
        <v>18</v>
      </c>
      <c r="G23" s="43" t="s">
        <v>140</v>
      </c>
      <c r="H23" s="46" t="s">
        <v>41</v>
      </c>
      <c r="I23" s="43" t="s">
        <v>141</v>
      </c>
      <c r="J23" s="45" t="s">
        <v>28</v>
      </c>
      <c r="K23" s="45" t="s">
        <v>23</v>
      </c>
      <c r="L23" s="30">
        <v>3421380</v>
      </c>
      <c r="M23" s="30"/>
      <c r="N23" s="30">
        <f t="shared" si="3"/>
        <v>3421380</v>
      </c>
      <c r="O23" s="31"/>
      <c r="P23" s="31"/>
      <c r="Q23" s="31"/>
      <c r="R23" s="33">
        <v>1730787.72</v>
      </c>
      <c r="S23" s="33"/>
      <c r="T23" s="32">
        <f t="shared" si="1"/>
        <v>1730787.72</v>
      </c>
      <c r="U23" s="43" t="s">
        <v>141</v>
      </c>
      <c r="V23" s="39" t="str">
        <f t="shared" si="2"/>
        <v>OK</v>
      </c>
    </row>
    <row r="24" spans="1:22" s="27" customFormat="1" ht="61.5" customHeight="1" thickBot="1" thickTop="1">
      <c r="A24" s="41" t="s">
        <v>45</v>
      </c>
      <c r="B24" s="41"/>
      <c r="C24" s="26" t="s">
        <v>187</v>
      </c>
      <c r="D24" s="42" t="s">
        <v>29</v>
      </c>
      <c r="E24" s="42"/>
      <c r="F24" s="42" t="s">
        <v>18</v>
      </c>
      <c r="G24" s="43" t="s">
        <v>142</v>
      </c>
      <c r="H24" s="46" t="s">
        <v>41</v>
      </c>
      <c r="I24" s="43" t="s">
        <v>143</v>
      </c>
      <c r="J24" s="45" t="s">
        <v>28</v>
      </c>
      <c r="K24" s="45" t="s">
        <v>23</v>
      </c>
      <c r="L24" s="30">
        <v>637560</v>
      </c>
      <c r="M24" s="30"/>
      <c r="N24" s="30">
        <f t="shared" si="3"/>
        <v>637560</v>
      </c>
      <c r="O24" s="31"/>
      <c r="P24" s="31"/>
      <c r="Q24" s="31"/>
      <c r="R24" s="33">
        <v>440910.23</v>
      </c>
      <c r="S24" s="33"/>
      <c r="T24" s="32">
        <f t="shared" si="1"/>
        <v>440910.23</v>
      </c>
      <c r="U24" s="43" t="s">
        <v>144</v>
      </c>
      <c r="V24" s="39" t="str">
        <f t="shared" si="2"/>
        <v>OK</v>
      </c>
    </row>
    <row r="25" spans="1:22" s="27" customFormat="1" ht="57" customHeight="1" thickBot="1" thickTop="1">
      <c r="A25" s="41" t="s">
        <v>45</v>
      </c>
      <c r="B25" s="41"/>
      <c r="C25" s="26" t="s">
        <v>187</v>
      </c>
      <c r="D25" s="42" t="s">
        <v>27</v>
      </c>
      <c r="E25" s="42"/>
      <c r="F25" s="42" t="s">
        <v>145</v>
      </c>
      <c r="G25" s="43" t="s">
        <v>146</v>
      </c>
      <c r="H25" s="42"/>
      <c r="I25" s="43" t="s">
        <v>147</v>
      </c>
      <c r="J25" s="45" t="s">
        <v>28</v>
      </c>
      <c r="K25" s="45" t="s">
        <v>23</v>
      </c>
      <c r="L25" s="30">
        <v>675165.08</v>
      </c>
      <c r="M25" s="30"/>
      <c r="N25" s="30">
        <f t="shared" si="3"/>
        <v>675165.08</v>
      </c>
      <c r="O25" s="31"/>
      <c r="P25" s="31"/>
      <c r="Q25" s="31"/>
      <c r="R25" s="33">
        <v>228677.18</v>
      </c>
      <c r="S25" s="33"/>
      <c r="T25" s="32">
        <f t="shared" si="1"/>
        <v>228677.18</v>
      </c>
      <c r="U25" s="43" t="s">
        <v>147</v>
      </c>
      <c r="V25" s="39" t="str">
        <f t="shared" si="2"/>
        <v>OK</v>
      </c>
    </row>
    <row r="26" spans="1:22" s="27" customFormat="1" ht="56.25" customHeight="1" thickBot="1" thickTop="1">
      <c r="A26" s="41" t="s">
        <v>45</v>
      </c>
      <c r="B26" s="41"/>
      <c r="C26" s="26" t="s">
        <v>187</v>
      </c>
      <c r="D26" s="42" t="s">
        <v>27</v>
      </c>
      <c r="E26" s="42"/>
      <c r="F26" s="42" t="s">
        <v>148</v>
      </c>
      <c r="G26" s="43" t="s">
        <v>149</v>
      </c>
      <c r="H26" s="42"/>
      <c r="I26" s="43" t="s">
        <v>150</v>
      </c>
      <c r="J26" s="45" t="s">
        <v>28</v>
      </c>
      <c r="K26" s="45" t="s">
        <v>23</v>
      </c>
      <c r="L26" s="30">
        <v>1343327.25</v>
      </c>
      <c r="M26" s="30"/>
      <c r="N26" s="30">
        <f t="shared" si="3"/>
        <v>1343327.25</v>
      </c>
      <c r="O26" s="31"/>
      <c r="P26" s="31"/>
      <c r="Q26" s="31"/>
      <c r="R26" s="33">
        <v>702766.69</v>
      </c>
      <c r="S26" s="33"/>
      <c r="T26" s="32">
        <f t="shared" si="1"/>
        <v>702766.69</v>
      </c>
      <c r="U26" s="43" t="s">
        <v>150</v>
      </c>
      <c r="V26" s="39" t="str">
        <f t="shared" si="2"/>
        <v>OK</v>
      </c>
    </row>
    <row r="27" spans="1:22" s="27" customFormat="1" ht="66" customHeight="1" thickBot="1" thickTop="1">
      <c r="A27" s="41" t="s">
        <v>45</v>
      </c>
      <c r="B27" s="41"/>
      <c r="C27" s="26" t="s">
        <v>187</v>
      </c>
      <c r="D27" s="42" t="s">
        <v>27</v>
      </c>
      <c r="E27" s="42"/>
      <c r="F27" s="42" t="s">
        <v>151</v>
      </c>
      <c r="G27" s="43" t="s">
        <v>152</v>
      </c>
      <c r="H27" s="42"/>
      <c r="I27" s="43" t="s">
        <v>153</v>
      </c>
      <c r="J27" s="45" t="s">
        <v>28</v>
      </c>
      <c r="K27" s="45" t="s">
        <v>23</v>
      </c>
      <c r="L27" s="30">
        <v>1404594.44</v>
      </c>
      <c r="M27" s="30"/>
      <c r="N27" s="30">
        <f t="shared" si="3"/>
        <v>1404594.44</v>
      </c>
      <c r="O27" s="31"/>
      <c r="P27" s="31"/>
      <c r="Q27" s="31"/>
      <c r="R27" s="33">
        <v>538762.48</v>
      </c>
      <c r="S27" s="33"/>
      <c r="T27" s="32">
        <f t="shared" si="1"/>
        <v>538762.48</v>
      </c>
      <c r="U27" s="43" t="s">
        <v>153</v>
      </c>
      <c r="V27" s="39" t="str">
        <f t="shared" si="2"/>
        <v>OK</v>
      </c>
    </row>
    <row r="28" spans="1:22" s="27" customFormat="1" ht="57.75" customHeight="1" thickBot="1" thickTop="1">
      <c r="A28" s="41" t="s">
        <v>45</v>
      </c>
      <c r="B28" s="41"/>
      <c r="C28" s="26" t="s">
        <v>187</v>
      </c>
      <c r="D28" s="42" t="s">
        <v>27</v>
      </c>
      <c r="E28" s="42"/>
      <c r="F28" s="42" t="s">
        <v>154</v>
      </c>
      <c r="G28" s="43" t="s">
        <v>155</v>
      </c>
      <c r="H28" s="42"/>
      <c r="I28" s="43" t="s">
        <v>156</v>
      </c>
      <c r="J28" s="45" t="s">
        <v>28</v>
      </c>
      <c r="K28" s="45" t="s">
        <v>23</v>
      </c>
      <c r="L28" s="30">
        <v>126900</v>
      </c>
      <c r="M28" s="30"/>
      <c r="N28" s="30">
        <f t="shared" si="3"/>
        <v>126900</v>
      </c>
      <c r="O28" s="31"/>
      <c r="P28" s="31"/>
      <c r="Q28" s="31"/>
      <c r="R28" s="33">
        <v>126900</v>
      </c>
      <c r="S28" s="33"/>
      <c r="T28" s="32">
        <f t="shared" si="1"/>
        <v>126900</v>
      </c>
      <c r="U28" s="43" t="s">
        <v>156</v>
      </c>
      <c r="V28" s="39" t="str">
        <f t="shared" si="2"/>
        <v>OK</v>
      </c>
    </row>
    <row r="29" spans="1:22" s="27" customFormat="1" ht="63.75" customHeight="1" thickBot="1" thickTop="1">
      <c r="A29" s="41" t="s">
        <v>45</v>
      </c>
      <c r="B29" s="41"/>
      <c r="C29" s="26" t="s">
        <v>187</v>
      </c>
      <c r="D29" s="42" t="s">
        <v>27</v>
      </c>
      <c r="E29" s="42"/>
      <c r="F29" s="42" t="s">
        <v>157</v>
      </c>
      <c r="G29" s="43" t="s">
        <v>158</v>
      </c>
      <c r="H29" s="42"/>
      <c r="I29" s="43" t="s">
        <v>153</v>
      </c>
      <c r="J29" s="45" t="s">
        <v>28</v>
      </c>
      <c r="K29" s="45" t="s">
        <v>23</v>
      </c>
      <c r="L29" s="30">
        <v>37500</v>
      </c>
      <c r="M29" s="30"/>
      <c r="N29" s="30">
        <f t="shared" si="3"/>
        <v>37500</v>
      </c>
      <c r="O29" s="31"/>
      <c r="P29" s="31"/>
      <c r="Q29" s="31"/>
      <c r="R29" s="33">
        <v>112646.5</v>
      </c>
      <c r="S29" s="33"/>
      <c r="T29" s="32">
        <f t="shared" si="1"/>
        <v>112646.5</v>
      </c>
      <c r="U29" s="43" t="s">
        <v>153</v>
      </c>
      <c r="V29" s="39" t="str">
        <f t="shared" si="2"/>
        <v>Invalid</v>
      </c>
    </row>
    <row r="30" spans="1:22" s="27" customFormat="1" ht="60.75" customHeight="1" thickBot="1" thickTop="1">
      <c r="A30" s="41" t="s">
        <v>45</v>
      </c>
      <c r="B30" s="41"/>
      <c r="C30" s="26" t="s">
        <v>187</v>
      </c>
      <c r="D30" s="42" t="s">
        <v>27</v>
      </c>
      <c r="E30" s="42"/>
      <c r="F30" s="42" t="s">
        <v>159</v>
      </c>
      <c r="G30" s="43" t="s">
        <v>160</v>
      </c>
      <c r="H30" s="42"/>
      <c r="I30" s="43" t="s">
        <v>161</v>
      </c>
      <c r="J30" s="45" t="s">
        <v>28</v>
      </c>
      <c r="K30" s="45" t="s">
        <v>23</v>
      </c>
      <c r="L30" s="30">
        <v>579506</v>
      </c>
      <c r="M30" s="30"/>
      <c r="N30" s="30">
        <f t="shared" si="3"/>
        <v>579506</v>
      </c>
      <c r="O30" s="31"/>
      <c r="P30" s="31"/>
      <c r="Q30" s="31"/>
      <c r="R30" s="33">
        <v>207286</v>
      </c>
      <c r="S30" s="33"/>
      <c r="T30" s="32">
        <f t="shared" si="1"/>
        <v>207286</v>
      </c>
      <c r="U30" s="43" t="s">
        <v>161</v>
      </c>
      <c r="V30" s="39" t="str">
        <f t="shared" si="2"/>
        <v>OK</v>
      </c>
    </row>
    <row r="31" spans="1:22" s="27" customFormat="1" ht="49.5" customHeight="1" thickBot="1" thickTop="1">
      <c r="A31" s="41" t="s">
        <v>45</v>
      </c>
      <c r="B31" s="41"/>
      <c r="C31" s="40" t="s">
        <v>31</v>
      </c>
      <c r="D31" s="42" t="s">
        <v>31</v>
      </c>
      <c r="E31" s="42"/>
      <c r="F31" s="42" t="s">
        <v>38</v>
      </c>
      <c r="G31" s="42" t="s">
        <v>162</v>
      </c>
      <c r="H31" s="42"/>
      <c r="I31" s="42"/>
      <c r="J31" s="45"/>
      <c r="K31" s="45"/>
      <c r="L31" s="30">
        <v>90400</v>
      </c>
      <c r="M31" s="30"/>
      <c r="N31" s="30">
        <f t="shared" si="3"/>
        <v>90400</v>
      </c>
      <c r="O31" s="31"/>
      <c r="P31" s="31"/>
      <c r="Q31" s="31"/>
      <c r="R31" s="33">
        <v>82060</v>
      </c>
      <c r="S31" s="33"/>
      <c r="T31" s="32">
        <f t="shared" si="1"/>
        <v>82060</v>
      </c>
      <c r="U31" s="43" t="s">
        <v>163</v>
      </c>
      <c r="V31" s="39" t="str">
        <f t="shared" si="2"/>
        <v>OK</v>
      </c>
    </row>
    <row r="32" ht="27" customHeight="1" thickTop="1"/>
    <row r="34" spans="6:7" ht="27" customHeight="1">
      <c r="F34" s="56" t="s">
        <v>200</v>
      </c>
      <c r="G34" s="57" t="s">
        <v>201</v>
      </c>
    </row>
    <row r="75" spans="11:16" ht="27" customHeight="1">
      <c r="K75" s="58" t="s">
        <v>202</v>
      </c>
      <c r="L75" s="59"/>
      <c r="M75" s="6"/>
      <c r="N75" s="5"/>
      <c r="O75"/>
      <c r="P75" s="60"/>
    </row>
    <row r="76" spans="11:16" ht="27" customHeight="1">
      <c r="K76" s="61" t="s">
        <v>203</v>
      </c>
      <c r="L76" s="62"/>
      <c r="M76" s="63"/>
      <c r="N76" s="64"/>
      <c r="O76" s="65"/>
      <c r="P76" s="66"/>
    </row>
    <row r="77" spans="11:16" ht="27" customHeight="1">
      <c r="K77" s="77" t="s">
        <v>204</v>
      </c>
      <c r="L77" s="78"/>
      <c r="M77" s="69"/>
      <c r="N77" s="70"/>
      <c r="O77" s="71"/>
      <c r="P77" s="72"/>
    </row>
    <row r="78" spans="11:16" ht="27" customHeight="1">
      <c r="K78" s="77" t="s">
        <v>205</v>
      </c>
      <c r="L78" s="78"/>
      <c r="M78" s="69"/>
      <c r="N78" s="70"/>
      <c r="O78" s="71"/>
      <c r="P78" s="72"/>
    </row>
    <row r="79" spans="11:16" ht="27" customHeight="1">
      <c r="K79" s="79" t="s">
        <v>206</v>
      </c>
      <c r="L79" s="80"/>
      <c r="M79" s="69"/>
      <c r="N79" s="70"/>
      <c r="O79" s="71"/>
      <c r="P79" s="72"/>
    </row>
    <row r="80" spans="11:16" ht="27" customHeight="1">
      <c r="K80" s="81" t="s">
        <v>207</v>
      </c>
      <c r="L80" s="82"/>
      <c r="M80" s="73"/>
      <c r="N80" s="74"/>
      <c r="O80" s="75"/>
      <c r="P80" s="76"/>
    </row>
  </sheetData>
  <sheetProtection/>
  <mergeCells count="16">
    <mergeCell ref="A7:A8"/>
    <mergeCell ref="B7:B8"/>
    <mergeCell ref="D7:D8"/>
    <mergeCell ref="F7:F8"/>
    <mergeCell ref="G7:G8"/>
    <mergeCell ref="U7:U8"/>
    <mergeCell ref="F3:Q3"/>
    <mergeCell ref="M5:P5"/>
    <mergeCell ref="H7:H8"/>
    <mergeCell ref="I7:I8"/>
    <mergeCell ref="J7:J8"/>
    <mergeCell ref="K79:L79"/>
    <mergeCell ref="K80:L80"/>
    <mergeCell ref="K7:K8"/>
    <mergeCell ref="L7:N7"/>
    <mergeCell ref="O7:Q7"/>
  </mergeCells>
  <printOptions/>
  <pageMargins left="0.28" right="0" top="0.22" bottom="0" header="0" footer="0"/>
  <pageSetup horizontalDpi="600" verticalDpi="600" orientation="landscape" paperSize="8" scale="62" r:id="rId2"/>
  <rowBreaks count="1" manualBreakCount="1">
    <brk id="24" max="20" man="1"/>
  </rowBreaks>
  <drawing r:id="rId1"/>
</worksheet>
</file>

<file path=xl/worksheets/sheet2.xml><?xml version="1.0" encoding="utf-8"?>
<worksheet xmlns="http://schemas.openxmlformats.org/spreadsheetml/2006/main" xmlns:r="http://schemas.openxmlformats.org/officeDocument/2006/relationships">
  <dimension ref="A1:V55"/>
  <sheetViews>
    <sheetView view="pageBreakPreview" zoomScale="80" zoomScaleNormal="85" zoomScaleSheetLayoutView="80" zoomScalePageLayoutView="0" workbookViewId="0" topLeftCell="H40">
      <selection activeCell="K50" sqref="K50:P55"/>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41.25" customHeight="1" thickBot="1"/>
    <row r="3" spans="6:21" ht="27" customHeight="1" thickBot="1" thickTop="1">
      <c r="F3" s="88" t="s">
        <v>196</v>
      </c>
      <c r="G3" s="89"/>
      <c r="H3" s="89"/>
      <c r="I3" s="89"/>
      <c r="J3" s="89"/>
      <c r="K3" s="89"/>
      <c r="L3" s="89"/>
      <c r="M3" s="89"/>
      <c r="N3" s="89"/>
      <c r="O3" s="89"/>
      <c r="P3" s="89"/>
      <c r="Q3" s="90"/>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195</v>
      </c>
      <c r="G5" s="14" t="s">
        <v>197</v>
      </c>
      <c r="L5" s="16" t="s">
        <v>6</v>
      </c>
      <c r="M5" s="91" t="s">
        <v>32</v>
      </c>
      <c r="N5" s="91"/>
      <c r="O5" s="91"/>
      <c r="P5" s="92"/>
      <c r="Q5" s="19"/>
    </row>
    <row r="6" spans="7:20" ht="27"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49.5" customHeight="1" thickBot="1" thickTop="1">
      <c r="A9" s="41" t="s">
        <v>45</v>
      </c>
      <c r="B9" s="41" t="s">
        <v>32</v>
      </c>
      <c r="C9" s="26" t="s">
        <v>187</v>
      </c>
      <c r="D9" s="42" t="s">
        <v>27</v>
      </c>
      <c r="E9" s="42"/>
      <c r="F9" s="43" t="s">
        <v>79</v>
      </c>
      <c r="G9" s="43" t="s">
        <v>80</v>
      </c>
      <c r="H9" s="42"/>
      <c r="I9" s="42"/>
      <c r="J9" s="42" t="s">
        <v>52</v>
      </c>
      <c r="K9" s="45" t="s">
        <v>14</v>
      </c>
      <c r="L9" s="30"/>
      <c r="M9" s="30"/>
      <c r="N9" s="30">
        <f aca="true" t="shared" si="0" ref="N9:N21">SUM(L9:M9)</f>
        <v>0</v>
      </c>
      <c r="O9" s="31"/>
      <c r="P9" s="31"/>
      <c r="Q9" s="31"/>
      <c r="R9" s="33">
        <v>116000</v>
      </c>
      <c r="S9" s="33"/>
      <c r="T9" s="32">
        <f aca="true" t="shared" si="1" ref="T9:T21">SUM(R9:S9)</f>
        <v>116000</v>
      </c>
      <c r="U9" s="42" t="s">
        <v>81</v>
      </c>
      <c r="V9" s="39" t="str">
        <f aca="true" t="shared" si="2" ref="V9:V21">IF(T9&gt;N9,"Invalid","OK")</f>
        <v>Invalid</v>
      </c>
    </row>
    <row r="10" spans="1:22" s="27" customFormat="1" ht="68.25" customHeight="1" thickBot="1" thickTop="1">
      <c r="A10" s="41" t="s">
        <v>45</v>
      </c>
      <c r="B10" s="41" t="s">
        <v>32</v>
      </c>
      <c r="C10" s="26" t="s">
        <v>187</v>
      </c>
      <c r="D10" s="42" t="s">
        <v>27</v>
      </c>
      <c r="E10" s="42"/>
      <c r="F10" s="43" t="s">
        <v>79</v>
      </c>
      <c r="G10" s="43" t="s">
        <v>82</v>
      </c>
      <c r="H10" s="42" t="s">
        <v>33</v>
      </c>
      <c r="I10" s="42" t="s">
        <v>83</v>
      </c>
      <c r="J10" s="42" t="s">
        <v>52</v>
      </c>
      <c r="K10" s="45" t="s">
        <v>12</v>
      </c>
      <c r="L10" s="30"/>
      <c r="M10" s="30"/>
      <c r="N10" s="30">
        <f t="shared" si="0"/>
        <v>0</v>
      </c>
      <c r="O10" s="31"/>
      <c r="P10" s="31"/>
      <c r="Q10" s="31"/>
      <c r="R10" s="33">
        <v>400000</v>
      </c>
      <c r="S10" s="33"/>
      <c r="T10" s="32">
        <f t="shared" si="1"/>
        <v>400000</v>
      </c>
      <c r="U10" s="42" t="s">
        <v>84</v>
      </c>
      <c r="V10" s="39" t="str">
        <f t="shared" si="2"/>
        <v>Invalid</v>
      </c>
    </row>
    <row r="11" spans="1:22" s="27" customFormat="1" ht="85.5" customHeight="1" thickBot="1" thickTop="1">
      <c r="A11" s="41" t="s">
        <v>45</v>
      </c>
      <c r="B11" s="41" t="s">
        <v>32</v>
      </c>
      <c r="C11" s="26" t="s">
        <v>187</v>
      </c>
      <c r="D11" s="42" t="s">
        <v>27</v>
      </c>
      <c r="E11" s="42"/>
      <c r="F11" s="43" t="s">
        <v>79</v>
      </c>
      <c r="G11" s="43" t="s">
        <v>85</v>
      </c>
      <c r="H11" s="42" t="s">
        <v>33</v>
      </c>
      <c r="I11" s="42" t="s">
        <v>83</v>
      </c>
      <c r="J11" s="42" t="s">
        <v>52</v>
      </c>
      <c r="K11" s="45" t="s">
        <v>11</v>
      </c>
      <c r="L11" s="30"/>
      <c r="M11" s="30"/>
      <c r="N11" s="30">
        <f t="shared" si="0"/>
        <v>0</v>
      </c>
      <c r="O11" s="31"/>
      <c r="P11" s="31"/>
      <c r="Q11" s="31"/>
      <c r="R11" s="33">
        <v>165000</v>
      </c>
      <c r="S11" s="33"/>
      <c r="T11" s="32">
        <f t="shared" si="1"/>
        <v>165000</v>
      </c>
      <c r="U11" s="42" t="s">
        <v>84</v>
      </c>
      <c r="V11" s="39" t="str">
        <f t="shared" si="2"/>
        <v>Invalid</v>
      </c>
    </row>
    <row r="12" spans="1:22" s="27" customFormat="1" ht="49.5" customHeight="1" thickBot="1" thickTop="1">
      <c r="A12" s="41" t="s">
        <v>45</v>
      </c>
      <c r="B12" s="41" t="s">
        <v>32</v>
      </c>
      <c r="C12" s="26" t="s">
        <v>187</v>
      </c>
      <c r="D12" s="28" t="s">
        <v>27</v>
      </c>
      <c r="E12" s="42"/>
      <c r="F12" s="42" t="s">
        <v>90</v>
      </c>
      <c r="G12" s="43" t="s">
        <v>91</v>
      </c>
      <c r="H12" s="42" t="s">
        <v>30</v>
      </c>
      <c r="I12" s="42" t="s">
        <v>92</v>
      </c>
      <c r="J12" s="42" t="s">
        <v>52</v>
      </c>
      <c r="K12" s="45" t="s">
        <v>25</v>
      </c>
      <c r="L12" s="30">
        <v>700000</v>
      </c>
      <c r="M12" s="30"/>
      <c r="N12" s="30">
        <f>SUM(L12:M12)</f>
        <v>700000</v>
      </c>
      <c r="O12" s="31"/>
      <c r="P12" s="31"/>
      <c r="Q12" s="31"/>
      <c r="R12" s="33">
        <v>200000</v>
      </c>
      <c r="S12" s="33"/>
      <c r="T12" s="32">
        <f>SUM(R12:S12)</f>
        <v>200000</v>
      </c>
      <c r="U12" s="43" t="s">
        <v>93</v>
      </c>
      <c r="V12" s="39" t="str">
        <f>IF(T12&gt;N12,"Invalid","OK")</f>
        <v>OK</v>
      </c>
    </row>
    <row r="13" spans="1:22" s="27" customFormat="1" ht="49.5" customHeight="1" thickBot="1" thickTop="1">
      <c r="A13" s="49" t="s">
        <v>45</v>
      </c>
      <c r="B13" s="49" t="s">
        <v>32</v>
      </c>
      <c r="C13" s="26" t="s">
        <v>187</v>
      </c>
      <c r="D13" s="50" t="s">
        <v>29</v>
      </c>
      <c r="E13" s="42"/>
      <c r="F13" s="42" t="s">
        <v>17</v>
      </c>
      <c r="G13" s="43" t="s">
        <v>172</v>
      </c>
      <c r="H13" s="42"/>
      <c r="I13" s="42" t="s">
        <v>173</v>
      </c>
      <c r="J13" s="42" t="s">
        <v>52</v>
      </c>
      <c r="K13" s="45" t="s">
        <v>22</v>
      </c>
      <c r="L13" s="30"/>
      <c r="M13" s="30"/>
      <c r="N13" s="30">
        <f t="shared" si="0"/>
        <v>0</v>
      </c>
      <c r="O13" s="31"/>
      <c r="P13" s="31"/>
      <c r="Q13" s="31"/>
      <c r="R13" s="33">
        <v>3743</v>
      </c>
      <c r="S13" s="33"/>
      <c r="T13" s="32">
        <f t="shared" si="1"/>
        <v>3743</v>
      </c>
      <c r="U13" s="42" t="s">
        <v>174</v>
      </c>
      <c r="V13" s="39" t="str">
        <f t="shared" si="2"/>
        <v>Invalid</v>
      </c>
    </row>
    <row r="14" spans="1:22" s="27" customFormat="1" ht="49.5" customHeight="1" thickBot="1" thickTop="1">
      <c r="A14" s="49" t="s">
        <v>45</v>
      </c>
      <c r="B14" s="49" t="s">
        <v>32</v>
      </c>
      <c r="C14" s="26" t="s">
        <v>187</v>
      </c>
      <c r="D14" s="50" t="s">
        <v>29</v>
      </c>
      <c r="E14" s="42"/>
      <c r="F14" s="42" t="s">
        <v>17</v>
      </c>
      <c r="G14" s="43" t="s">
        <v>172</v>
      </c>
      <c r="H14" s="42"/>
      <c r="I14" s="42" t="s">
        <v>173</v>
      </c>
      <c r="J14" s="42" t="s">
        <v>52</v>
      </c>
      <c r="K14" s="45" t="s">
        <v>22</v>
      </c>
      <c r="L14" s="30"/>
      <c r="M14" s="30"/>
      <c r="N14" s="30">
        <f t="shared" si="0"/>
        <v>0</v>
      </c>
      <c r="O14" s="31"/>
      <c r="P14" s="31"/>
      <c r="Q14" s="31"/>
      <c r="R14" s="33">
        <v>68445</v>
      </c>
      <c r="S14" s="33"/>
      <c r="T14" s="32">
        <f t="shared" si="1"/>
        <v>68445</v>
      </c>
      <c r="U14" s="42" t="s">
        <v>175</v>
      </c>
      <c r="V14" s="39" t="str">
        <f t="shared" si="2"/>
        <v>Invalid</v>
      </c>
    </row>
    <row r="15" spans="1:22" s="27" customFormat="1" ht="64.5" customHeight="1" thickBot="1" thickTop="1">
      <c r="A15" s="41" t="s">
        <v>45</v>
      </c>
      <c r="B15" s="41" t="s">
        <v>32</v>
      </c>
      <c r="C15" s="26" t="s">
        <v>187</v>
      </c>
      <c r="D15" s="42" t="s">
        <v>29</v>
      </c>
      <c r="E15" s="42"/>
      <c r="F15" s="42" t="s">
        <v>18</v>
      </c>
      <c r="G15" s="43" t="s">
        <v>86</v>
      </c>
      <c r="H15" s="42" t="s">
        <v>30</v>
      </c>
      <c r="I15" s="42" t="s">
        <v>83</v>
      </c>
      <c r="J15" s="42" t="s">
        <v>28</v>
      </c>
      <c r="K15" s="45" t="s">
        <v>13</v>
      </c>
      <c r="L15" s="30"/>
      <c r="M15" s="30"/>
      <c r="N15" s="30">
        <f t="shared" si="0"/>
        <v>0</v>
      </c>
      <c r="O15" s="31"/>
      <c r="P15" s="31"/>
      <c r="Q15" s="31"/>
      <c r="R15" s="33"/>
      <c r="S15" s="33">
        <f>3.2*1000000</f>
        <v>3200000</v>
      </c>
      <c r="T15" s="32">
        <f t="shared" si="1"/>
        <v>3200000</v>
      </c>
      <c r="U15" s="42" t="s">
        <v>176</v>
      </c>
      <c r="V15" s="39" t="str">
        <f t="shared" si="2"/>
        <v>Invalid</v>
      </c>
    </row>
    <row r="16" spans="1:22" s="27" customFormat="1" ht="49.5" customHeight="1" thickBot="1" thickTop="1">
      <c r="A16" s="41" t="s">
        <v>45</v>
      </c>
      <c r="B16" s="41" t="s">
        <v>32</v>
      </c>
      <c r="C16" s="26" t="s">
        <v>187</v>
      </c>
      <c r="D16" s="42" t="s">
        <v>29</v>
      </c>
      <c r="E16" s="42"/>
      <c r="F16" s="42" t="s">
        <v>17</v>
      </c>
      <c r="G16" s="43" t="s">
        <v>87</v>
      </c>
      <c r="H16" s="42" t="s">
        <v>30</v>
      </c>
      <c r="I16" s="42" t="s">
        <v>83</v>
      </c>
      <c r="J16" s="42" t="s">
        <v>28</v>
      </c>
      <c r="K16" s="45" t="s">
        <v>14</v>
      </c>
      <c r="L16" s="30"/>
      <c r="M16" s="30"/>
      <c r="N16" s="30">
        <f t="shared" si="0"/>
        <v>0</v>
      </c>
      <c r="O16" s="31"/>
      <c r="P16" s="31"/>
      <c r="Q16" s="31"/>
      <c r="R16" s="33"/>
      <c r="S16" s="33">
        <f>2.2*1000000</f>
        <v>2200000</v>
      </c>
      <c r="T16" s="32">
        <f t="shared" si="1"/>
        <v>2200000</v>
      </c>
      <c r="U16" s="42" t="s">
        <v>177</v>
      </c>
      <c r="V16" s="39" t="str">
        <f t="shared" si="2"/>
        <v>Invalid</v>
      </c>
    </row>
    <row r="17" spans="1:22" s="27" customFormat="1" ht="59.25" customHeight="1" thickBot="1" thickTop="1">
      <c r="A17" s="41" t="s">
        <v>45</v>
      </c>
      <c r="B17" s="41" t="s">
        <v>32</v>
      </c>
      <c r="C17" s="26" t="s">
        <v>187</v>
      </c>
      <c r="D17" s="42" t="s">
        <v>29</v>
      </c>
      <c r="E17" s="42"/>
      <c r="F17" s="42" t="s">
        <v>18</v>
      </c>
      <c r="G17" s="43" t="s">
        <v>88</v>
      </c>
      <c r="H17" s="42" t="s">
        <v>30</v>
      </c>
      <c r="I17" s="42" t="s">
        <v>89</v>
      </c>
      <c r="J17" s="42" t="s">
        <v>52</v>
      </c>
      <c r="K17" s="45" t="s">
        <v>13</v>
      </c>
      <c r="L17" s="30"/>
      <c r="M17" s="30"/>
      <c r="N17" s="30">
        <f t="shared" si="0"/>
        <v>0</v>
      </c>
      <c r="O17" s="31"/>
      <c r="P17" s="31"/>
      <c r="Q17" s="31"/>
      <c r="R17" s="33"/>
      <c r="S17" s="33">
        <f>0.77*1000000</f>
        <v>770000</v>
      </c>
      <c r="T17" s="32">
        <f t="shared" si="1"/>
        <v>770000</v>
      </c>
      <c r="U17" s="42" t="s">
        <v>178</v>
      </c>
      <c r="V17" s="39" t="str">
        <f t="shared" si="2"/>
        <v>Invalid</v>
      </c>
    </row>
    <row r="18" spans="1:22" s="27" customFormat="1" ht="49.5" customHeight="1" thickBot="1" thickTop="1">
      <c r="A18" s="41" t="s">
        <v>45</v>
      </c>
      <c r="B18" s="41" t="s">
        <v>32</v>
      </c>
      <c r="C18" s="40" t="s">
        <v>31</v>
      </c>
      <c r="D18" s="42" t="s">
        <v>31</v>
      </c>
      <c r="E18" s="42"/>
      <c r="F18" s="42" t="s">
        <v>94</v>
      </c>
      <c r="G18" s="43" t="s">
        <v>95</v>
      </c>
      <c r="H18" s="28" t="s">
        <v>36</v>
      </c>
      <c r="I18" s="42" t="s">
        <v>96</v>
      </c>
      <c r="J18" s="42" t="s">
        <v>97</v>
      </c>
      <c r="K18" s="45" t="s">
        <v>11</v>
      </c>
      <c r="L18" s="30">
        <v>177339</v>
      </c>
      <c r="M18" s="30">
        <v>1236491</v>
      </c>
      <c r="N18" s="30">
        <f t="shared" si="0"/>
        <v>1413830</v>
      </c>
      <c r="O18" s="31"/>
      <c r="P18" s="31"/>
      <c r="Q18" s="31"/>
      <c r="R18" s="33">
        <v>177339</v>
      </c>
      <c r="S18" s="33">
        <v>1236491</v>
      </c>
      <c r="T18" s="32">
        <f t="shared" si="1"/>
        <v>1413830</v>
      </c>
      <c r="U18" s="42" t="s">
        <v>98</v>
      </c>
      <c r="V18" s="39" t="str">
        <f t="shared" si="2"/>
        <v>OK</v>
      </c>
    </row>
    <row r="19" spans="1:22" s="27" customFormat="1" ht="49.5" customHeight="1" thickBot="1" thickTop="1">
      <c r="A19" s="41" t="s">
        <v>45</v>
      </c>
      <c r="B19" s="41" t="s">
        <v>32</v>
      </c>
      <c r="C19" s="26" t="s">
        <v>187</v>
      </c>
      <c r="D19" s="42" t="s">
        <v>34</v>
      </c>
      <c r="E19" s="42"/>
      <c r="F19" s="42" t="s">
        <v>99</v>
      </c>
      <c r="G19" s="42" t="s">
        <v>100</v>
      </c>
      <c r="H19" s="42"/>
      <c r="I19" s="42"/>
      <c r="J19" s="42" t="s">
        <v>52</v>
      </c>
      <c r="K19" s="45" t="s">
        <v>12</v>
      </c>
      <c r="L19" s="30"/>
      <c r="M19" s="30"/>
      <c r="N19" s="30">
        <f t="shared" si="0"/>
        <v>0</v>
      </c>
      <c r="O19" s="31"/>
      <c r="P19" s="31"/>
      <c r="Q19" s="31"/>
      <c r="R19" s="33">
        <v>1000000</v>
      </c>
      <c r="S19" s="33"/>
      <c r="T19" s="32">
        <f t="shared" si="1"/>
        <v>1000000</v>
      </c>
      <c r="U19" s="42" t="s">
        <v>101</v>
      </c>
      <c r="V19" s="39" t="str">
        <f t="shared" si="2"/>
        <v>Invalid</v>
      </c>
    </row>
    <row r="20" spans="1:22" s="27" customFormat="1" ht="49.5" customHeight="1" thickBot="1" thickTop="1">
      <c r="A20" s="41" t="s">
        <v>45</v>
      </c>
      <c r="B20" s="41" t="s">
        <v>32</v>
      </c>
      <c r="C20" s="26" t="s">
        <v>187</v>
      </c>
      <c r="D20" s="42" t="s">
        <v>39</v>
      </c>
      <c r="E20" s="42"/>
      <c r="F20" s="42" t="s">
        <v>102</v>
      </c>
      <c r="G20" s="42" t="s">
        <v>103</v>
      </c>
      <c r="H20" s="42" t="s">
        <v>33</v>
      </c>
      <c r="I20" s="42" t="s">
        <v>104</v>
      </c>
      <c r="J20" s="42" t="s">
        <v>28</v>
      </c>
      <c r="K20" s="45">
        <v>2013</v>
      </c>
      <c r="L20" s="30">
        <v>250000</v>
      </c>
      <c r="M20" s="30">
        <v>250000</v>
      </c>
      <c r="N20" s="30">
        <f t="shared" si="0"/>
        <v>500000</v>
      </c>
      <c r="O20" s="31"/>
      <c r="P20" s="31"/>
      <c r="Q20" s="31"/>
      <c r="R20" s="33"/>
      <c r="S20" s="33"/>
      <c r="T20" s="32">
        <f t="shared" si="1"/>
        <v>0</v>
      </c>
      <c r="U20" s="43" t="s">
        <v>105</v>
      </c>
      <c r="V20" s="39" t="str">
        <f t="shared" si="2"/>
        <v>OK</v>
      </c>
    </row>
    <row r="21" spans="1:22" s="27" customFormat="1" ht="49.5" customHeight="1" thickBot="1" thickTop="1">
      <c r="A21" s="41" t="s">
        <v>45</v>
      </c>
      <c r="B21" s="41" t="s">
        <v>32</v>
      </c>
      <c r="C21" s="26" t="s">
        <v>187</v>
      </c>
      <c r="D21" s="42" t="s">
        <v>39</v>
      </c>
      <c r="E21" s="42"/>
      <c r="F21" s="42"/>
      <c r="G21" s="42" t="s">
        <v>106</v>
      </c>
      <c r="H21" s="42" t="s">
        <v>33</v>
      </c>
      <c r="I21" s="42" t="s">
        <v>107</v>
      </c>
      <c r="J21" s="42" t="s">
        <v>52</v>
      </c>
      <c r="K21" s="45" t="s">
        <v>14</v>
      </c>
      <c r="L21" s="30"/>
      <c r="M21" s="30"/>
      <c r="N21" s="30">
        <f t="shared" si="0"/>
        <v>0</v>
      </c>
      <c r="O21" s="31"/>
      <c r="P21" s="31"/>
      <c r="Q21" s="31"/>
      <c r="R21" s="33">
        <v>130000</v>
      </c>
      <c r="S21" s="33"/>
      <c r="T21" s="32">
        <f t="shared" si="1"/>
        <v>130000</v>
      </c>
      <c r="U21" s="42" t="s">
        <v>108</v>
      </c>
      <c r="V21" s="39" t="str">
        <f t="shared" si="2"/>
        <v>Invalid</v>
      </c>
    </row>
    <row r="22" ht="27" customHeight="1" thickTop="1"/>
    <row r="24" spans="6:7" ht="27" customHeight="1">
      <c r="F24" s="56" t="s">
        <v>200</v>
      </c>
      <c r="G24" s="57" t="s">
        <v>201</v>
      </c>
    </row>
    <row r="50" spans="11:16" ht="27" customHeight="1">
      <c r="K50" s="58" t="s">
        <v>202</v>
      </c>
      <c r="L50" s="59"/>
      <c r="M50" s="6"/>
      <c r="N50" s="5"/>
      <c r="O50"/>
      <c r="P50" s="60"/>
    </row>
    <row r="51" spans="11:16" ht="27" customHeight="1">
      <c r="K51" s="61" t="s">
        <v>203</v>
      </c>
      <c r="L51" s="62"/>
      <c r="M51" s="63"/>
      <c r="N51" s="64"/>
      <c r="O51" s="65"/>
      <c r="P51" s="66"/>
    </row>
    <row r="52" spans="11:16" ht="27" customHeight="1">
      <c r="K52" s="77" t="s">
        <v>204</v>
      </c>
      <c r="L52" s="78"/>
      <c r="M52" s="69"/>
      <c r="N52" s="70"/>
      <c r="O52" s="71"/>
      <c r="P52" s="72"/>
    </row>
    <row r="53" spans="11:16" ht="27" customHeight="1">
      <c r="K53" s="77" t="s">
        <v>205</v>
      </c>
      <c r="L53" s="78"/>
      <c r="M53" s="69"/>
      <c r="N53" s="70"/>
      <c r="O53" s="71"/>
      <c r="P53" s="72"/>
    </row>
    <row r="54" spans="11:16" ht="27" customHeight="1">
      <c r="K54" s="79" t="s">
        <v>206</v>
      </c>
      <c r="L54" s="80"/>
      <c r="M54" s="69"/>
      <c r="N54" s="70"/>
      <c r="O54" s="71"/>
      <c r="P54" s="72"/>
    </row>
    <row r="55" spans="11:16" ht="27" customHeight="1">
      <c r="K55" s="81" t="s">
        <v>207</v>
      </c>
      <c r="L55" s="82"/>
      <c r="M55" s="73"/>
      <c r="N55" s="74"/>
      <c r="O55" s="75"/>
      <c r="P55" s="76"/>
    </row>
  </sheetData>
  <sheetProtection/>
  <mergeCells count="16">
    <mergeCell ref="A7:A8"/>
    <mergeCell ref="B7:B8"/>
    <mergeCell ref="D7:D8"/>
    <mergeCell ref="F7:F8"/>
    <mergeCell ref="G7:G8"/>
    <mergeCell ref="U7:U8"/>
    <mergeCell ref="F3:Q3"/>
    <mergeCell ref="M5:P5"/>
    <mergeCell ref="H7:H8"/>
    <mergeCell ref="I7:I8"/>
    <mergeCell ref="J7:J8"/>
    <mergeCell ref="K54:L54"/>
    <mergeCell ref="K55:L55"/>
    <mergeCell ref="K7:K8"/>
    <mergeCell ref="L7:N7"/>
    <mergeCell ref="O7:Q7"/>
  </mergeCells>
  <printOptions/>
  <pageMargins left="0.28" right="0" top="0.22" bottom="0" header="0" footer="0"/>
  <pageSetup horizontalDpi="600" verticalDpi="600" orientation="landscape" paperSize="8" scale="62" r:id="rId2"/>
  <drawing r:id="rId1"/>
</worksheet>
</file>

<file path=xl/worksheets/sheet3.xml><?xml version="1.0" encoding="utf-8"?>
<worksheet xmlns="http://schemas.openxmlformats.org/spreadsheetml/2006/main" xmlns:r="http://schemas.openxmlformats.org/officeDocument/2006/relationships">
  <dimension ref="A1:V59"/>
  <sheetViews>
    <sheetView view="pageBreakPreview" zoomScale="80" zoomScaleNormal="85" zoomScaleSheetLayoutView="80" zoomScalePageLayoutView="0" workbookViewId="0" topLeftCell="I16">
      <selection activeCell="L54" sqref="L54:Q5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41.57421875" style="3" customWidth="1"/>
    <col min="8" max="8" width="13.8515625" style="3" customWidth="1"/>
    <col min="9" max="9" width="31.140625" style="3" customWidth="1"/>
    <col min="10" max="10" width="17.28125" style="3" customWidth="1"/>
    <col min="11" max="11" width="19.5742187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48.75" customHeight="1" thickBot="1"/>
    <row r="3" spans="6:21" ht="27" customHeight="1" thickBot="1" thickTop="1">
      <c r="F3" s="88" t="s">
        <v>196</v>
      </c>
      <c r="G3" s="89"/>
      <c r="H3" s="89"/>
      <c r="I3" s="89"/>
      <c r="J3" s="89"/>
      <c r="K3" s="89"/>
      <c r="L3" s="89"/>
      <c r="M3" s="89"/>
      <c r="N3" s="89"/>
      <c r="O3" s="89"/>
      <c r="P3" s="89"/>
      <c r="Q3" s="90"/>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195</v>
      </c>
      <c r="G5" s="14" t="s">
        <v>197</v>
      </c>
      <c r="L5" s="16" t="s">
        <v>6</v>
      </c>
      <c r="M5" s="91" t="s">
        <v>198</v>
      </c>
      <c r="N5" s="91"/>
      <c r="O5" s="91"/>
      <c r="P5" s="92"/>
      <c r="Q5" s="19"/>
    </row>
    <row r="6" spans="7:20" ht="27"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49.5" customHeight="1" thickBot="1" thickTop="1">
      <c r="A9" s="41" t="s">
        <v>45</v>
      </c>
      <c r="B9" s="41" t="s">
        <v>65</v>
      </c>
      <c r="C9" s="26" t="s">
        <v>187</v>
      </c>
      <c r="D9" s="42" t="s">
        <v>27</v>
      </c>
      <c r="E9" s="42"/>
      <c r="F9" s="43" t="s">
        <v>10</v>
      </c>
      <c r="G9" s="43" t="s">
        <v>41</v>
      </c>
      <c r="H9" s="43" t="s">
        <v>41</v>
      </c>
      <c r="I9" s="43"/>
      <c r="J9" s="43" t="s">
        <v>28</v>
      </c>
      <c r="K9" s="44" t="s">
        <v>23</v>
      </c>
      <c r="L9" s="38"/>
      <c r="M9" s="38">
        <v>2320000</v>
      </c>
      <c r="N9" s="30">
        <f aca="true" t="shared" si="0" ref="N9:N20">SUM(L9:M9)</f>
        <v>2320000</v>
      </c>
      <c r="O9" s="31"/>
      <c r="P9" s="31"/>
      <c r="Q9" s="31"/>
      <c r="R9" s="29"/>
      <c r="S9" s="29"/>
      <c r="T9" s="32">
        <f aca="true" t="shared" si="1" ref="T9:T20">SUM(R9:S9)</f>
        <v>0</v>
      </c>
      <c r="U9" s="43" t="s">
        <v>66</v>
      </c>
      <c r="V9" s="39" t="str">
        <f aca="true" t="shared" si="2" ref="V9:V20">IF(T9&gt;N9,"Invalid","OK")</f>
        <v>OK</v>
      </c>
    </row>
    <row r="10" spans="1:22" s="27" customFormat="1" ht="49.5" customHeight="1" thickBot="1" thickTop="1">
      <c r="A10" s="41" t="s">
        <v>45</v>
      </c>
      <c r="B10" s="41" t="s">
        <v>65</v>
      </c>
      <c r="C10" s="26" t="s">
        <v>187</v>
      </c>
      <c r="D10" s="42" t="s">
        <v>27</v>
      </c>
      <c r="E10" s="42"/>
      <c r="F10" s="43" t="s">
        <v>67</v>
      </c>
      <c r="G10" s="43"/>
      <c r="H10" s="43"/>
      <c r="I10" s="43"/>
      <c r="J10" s="43"/>
      <c r="K10" s="44"/>
      <c r="L10" s="38"/>
      <c r="M10" s="38">
        <v>2000000</v>
      </c>
      <c r="N10" s="30">
        <f t="shared" si="0"/>
        <v>2000000</v>
      </c>
      <c r="O10" s="31"/>
      <c r="P10" s="31"/>
      <c r="Q10" s="31"/>
      <c r="R10" s="29"/>
      <c r="S10" s="29"/>
      <c r="T10" s="32">
        <f t="shared" si="1"/>
        <v>0</v>
      </c>
      <c r="U10" s="43"/>
      <c r="V10" s="39" t="str">
        <f t="shared" si="2"/>
        <v>OK</v>
      </c>
    </row>
    <row r="11" spans="1:22" s="27" customFormat="1" ht="49.5" customHeight="1" thickBot="1" thickTop="1">
      <c r="A11" s="41" t="s">
        <v>45</v>
      </c>
      <c r="B11" s="41" t="s">
        <v>65</v>
      </c>
      <c r="C11" s="26" t="s">
        <v>187</v>
      </c>
      <c r="D11" s="42" t="s">
        <v>27</v>
      </c>
      <c r="E11" s="42"/>
      <c r="F11" s="43" t="s">
        <v>10</v>
      </c>
      <c r="G11" s="43" t="s">
        <v>41</v>
      </c>
      <c r="H11" s="43" t="s">
        <v>41</v>
      </c>
      <c r="I11" s="43"/>
      <c r="J11" s="43" t="s">
        <v>28</v>
      </c>
      <c r="K11" s="44" t="s">
        <v>15</v>
      </c>
      <c r="L11" s="38"/>
      <c r="M11" s="38">
        <v>2320000</v>
      </c>
      <c r="N11" s="30">
        <f t="shared" si="0"/>
        <v>2320000</v>
      </c>
      <c r="O11" s="31"/>
      <c r="P11" s="31"/>
      <c r="Q11" s="31"/>
      <c r="R11" s="29"/>
      <c r="S11" s="29"/>
      <c r="T11" s="32">
        <f t="shared" si="1"/>
        <v>0</v>
      </c>
      <c r="U11" s="43" t="s">
        <v>68</v>
      </c>
      <c r="V11" s="39" t="str">
        <f t="shared" si="2"/>
        <v>OK</v>
      </c>
    </row>
    <row r="12" spans="1:22" s="27" customFormat="1" ht="49.5" customHeight="1" thickBot="1" thickTop="1">
      <c r="A12" s="41" t="s">
        <v>45</v>
      </c>
      <c r="B12" s="41" t="s">
        <v>65</v>
      </c>
      <c r="C12" s="26" t="s">
        <v>187</v>
      </c>
      <c r="D12" s="42" t="s">
        <v>27</v>
      </c>
      <c r="E12" s="42"/>
      <c r="F12" s="43" t="s">
        <v>67</v>
      </c>
      <c r="G12" s="43"/>
      <c r="H12" s="43"/>
      <c r="I12" s="43"/>
      <c r="J12" s="43"/>
      <c r="K12" s="44"/>
      <c r="L12" s="38"/>
      <c r="M12" s="38">
        <v>3000000</v>
      </c>
      <c r="N12" s="30">
        <f t="shared" si="0"/>
        <v>3000000</v>
      </c>
      <c r="O12" s="31"/>
      <c r="P12" s="31"/>
      <c r="Q12" s="31"/>
      <c r="R12" s="29"/>
      <c r="S12" s="29"/>
      <c r="T12" s="32">
        <f t="shared" si="1"/>
        <v>0</v>
      </c>
      <c r="U12" s="43"/>
      <c r="V12" s="39" t="str">
        <f t="shared" si="2"/>
        <v>OK</v>
      </c>
    </row>
    <row r="13" spans="1:22" s="27" customFormat="1" ht="49.5" customHeight="1" thickBot="1" thickTop="1">
      <c r="A13" s="41" t="s">
        <v>45</v>
      </c>
      <c r="B13" s="41" t="s">
        <v>65</v>
      </c>
      <c r="C13" s="26" t="s">
        <v>187</v>
      </c>
      <c r="D13" s="42" t="s">
        <v>27</v>
      </c>
      <c r="E13" s="42"/>
      <c r="F13" s="43" t="s">
        <v>10</v>
      </c>
      <c r="G13" s="43" t="s">
        <v>41</v>
      </c>
      <c r="H13" s="43" t="s">
        <v>41</v>
      </c>
      <c r="I13" s="43"/>
      <c r="J13" s="43" t="s">
        <v>28</v>
      </c>
      <c r="K13" s="44" t="s">
        <v>22</v>
      </c>
      <c r="L13" s="38"/>
      <c r="M13" s="38">
        <v>2320000</v>
      </c>
      <c r="N13" s="30">
        <f t="shared" si="0"/>
        <v>2320000</v>
      </c>
      <c r="O13" s="31"/>
      <c r="P13" s="31"/>
      <c r="Q13" s="31"/>
      <c r="R13" s="29"/>
      <c r="S13" s="29"/>
      <c r="T13" s="32">
        <f t="shared" si="1"/>
        <v>0</v>
      </c>
      <c r="U13" s="43" t="s">
        <v>69</v>
      </c>
      <c r="V13" s="39" t="str">
        <f t="shared" si="2"/>
        <v>OK</v>
      </c>
    </row>
    <row r="14" spans="1:22" s="27" customFormat="1" ht="49.5" customHeight="1" thickBot="1" thickTop="1">
      <c r="A14" s="41" t="s">
        <v>45</v>
      </c>
      <c r="B14" s="41" t="s">
        <v>65</v>
      </c>
      <c r="C14" s="26" t="s">
        <v>187</v>
      </c>
      <c r="D14" s="42" t="s">
        <v>27</v>
      </c>
      <c r="E14" s="42"/>
      <c r="F14" s="43" t="s">
        <v>67</v>
      </c>
      <c r="G14" s="43" t="s">
        <v>41</v>
      </c>
      <c r="H14" s="43" t="s">
        <v>41</v>
      </c>
      <c r="I14" s="43"/>
      <c r="J14" s="43" t="s">
        <v>28</v>
      </c>
      <c r="K14" s="44" t="s">
        <v>24</v>
      </c>
      <c r="L14" s="38"/>
      <c r="M14" s="38">
        <v>2750000</v>
      </c>
      <c r="N14" s="30">
        <f t="shared" si="0"/>
        <v>2750000</v>
      </c>
      <c r="O14" s="31"/>
      <c r="P14" s="31"/>
      <c r="Q14" s="31"/>
      <c r="R14" s="29"/>
      <c r="S14" s="29"/>
      <c r="T14" s="32">
        <f t="shared" si="1"/>
        <v>0</v>
      </c>
      <c r="U14" s="43" t="s">
        <v>70</v>
      </c>
      <c r="V14" s="39" t="str">
        <f t="shared" si="2"/>
        <v>OK</v>
      </c>
    </row>
    <row r="15" spans="1:22" s="27" customFormat="1" ht="49.5" customHeight="1" thickBot="1" thickTop="1">
      <c r="A15" s="41" t="s">
        <v>45</v>
      </c>
      <c r="B15" s="41" t="s">
        <v>65</v>
      </c>
      <c r="C15" s="26" t="s">
        <v>187</v>
      </c>
      <c r="D15" s="42" t="s">
        <v>27</v>
      </c>
      <c r="E15" s="42"/>
      <c r="F15" s="43" t="s">
        <v>10</v>
      </c>
      <c r="G15" s="43" t="s">
        <v>41</v>
      </c>
      <c r="H15" s="43" t="s">
        <v>41</v>
      </c>
      <c r="I15" s="43"/>
      <c r="J15" s="43" t="s">
        <v>28</v>
      </c>
      <c r="K15" s="44" t="s">
        <v>21</v>
      </c>
      <c r="L15" s="38"/>
      <c r="M15" s="38">
        <v>2200000</v>
      </c>
      <c r="N15" s="30">
        <f t="shared" si="0"/>
        <v>2200000</v>
      </c>
      <c r="O15" s="31"/>
      <c r="P15" s="31"/>
      <c r="Q15" s="31"/>
      <c r="R15" s="29"/>
      <c r="S15" s="29"/>
      <c r="T15" s="32">
        <f t="shared" si="1"/>
        <v>0</v>
      </c>
      <c r="U15" s="43" t="s">
        <v>71</v>
      </c>
      <c r="V15" s="39" t="str">
        <f t="shared" si="2"/>
        <v>OK</v>
      </c>
    </row>
    <row r="16" spans="1:22" s="27" customFormat="1" ht="49.5" customHeight="1" thickBot="1" thickTop="1">
      <c r="A16" s="41" t="s">
        <v>45</v>
      </c>
      <c r="B16" s="41" t="s">
        <v>65</v>
      </c>
      <c r="C16" s="40" t="s">
        <v>31</v>
      </c>
      <c r="D16" s="42" t="s">
        <v>31</v>
      </c>
      <c r="E16" s="42"/>
      <c r="F16" s="42" t="s">
        <v>72</v>
      </c>
      <c r="G16" s="42" t="s">
        <v>41</v>
      </c>
      <c r="H16" s="42" t="s">
        <v>41</v>
      </c>
      <c r="I16" s="42"/>
      <c r="J16" s="42" t="s">
        <v>28</v>
      </c>
      <c r="K16" s="45" t="s">
        <v>23</v>
      </c>
      <c r="L16" s="30"/>
      <c r="M16" s="30">
        <v>4009146.87</v>
      </c>
      <c r="N16" s="30">
        <f t="shared" si="0"/>
        <v>4009146.87</v>
      </c>
      <c r="O16" s="31"/>
      <c r="P16" s="31"/>
      <c r="Q16" s="31"/>
      <c r="R16" s="33"/>
      <c r="S16" s="33"/>
      <c r="T16" s="32">
        <f t="shared" si="1"/>
        <v>0</v>
      </c>
      <c r="U16" s="42" t="s">
        <v>73</v>
      </c>
      <c r="V16" s="39" t="str">
        <f t="shared" si="2"/>
        <v>OK</v>
      </c>
    </row>
    <row r="17" spans="1:22" s="27" customFormat="1" ht="49.5" customHeight="1" thickBot="1" thickTop="1">
      <c r="A17" s="41" t="s">
        <v>45</v>
      </c>
      <c r="B17" s="41" t="s">
        <v>65</v>
      </c>
      <c r="C17" s="40" t="s">
        <v>31</v>
      </c>
      <c r="D17" s="42" t="s">
        <v>31</v>
      </c>
      <c r="E17" s="42"/>
      <c r="F17" s="42" t="s">
        <v>72</v>
      </c>
      <c r="G17" s="42" t="s">
        <v>41</v>
      </c>
      <c r="H17" s="42" t="s">
        <v>41</v>
      </c>
      <c r="I17" s="42"/>
      <c r="J17" s="42" t="s">
        <v>28</v>
      </c>
      <c r="K17" s="45" t="s">
        <v>15</v>
      </c>
      <c r="L17" s="30"/>
      <c r="M17" s="30">
        <v>4009146.87</v>
      </c>
      <c r="N17" s="30">
        <f t="shared" si="0"/>
        <v>4009146.87</v>
      </c>
      <c r="O17" s="31"/>
      <c r="P17" s="31"/>
      <c r="Q17" s="31"/>
      <c r="R17" s="33"/>
      <c r="S17" s="33"/>
      <c r="T17" s="32">
        <f t="shared" si="1"/>
        <v>0</v>
      </c>
      <c r="U17" s="42" t="s">
        <v>74</v>
      </c>
      <c r="V17" s="39" t="str">
        <f t="shared" si="2"/>
        <v>OK</v>
      </c>
    </row>
    <row r="18" spans="1:22" s="27" customFormat="1" ht="49.5" customHeight="1" thickBot="1" thickTop="1">
      <c r="A18" s="41" t="s">
        <v>45</v>
      </c>
      <c r="B18" s="41" t="s">
        <v>65</v>
      </c>
      <c r="C18" s="40" t="s">
        <v>31</v>
      </c>
      <c r="D18" s="42" t="s">
        <v>31</v>
      </c>
      <c r="E18" s="42"/>
      <c r="F18" s="42" t="s">
        <v>75</v>
      </c>
      <c r="G18" s="42" t="s">
        <v>41</v>
      </c>
      <c r="H18" s="42" t="s">
        <v>41</v>
      </c>
      <c r="I18" s="42"/>
      <c r="J18" s="42" t="s">
        <v>28</v>
      </c>
      <c r="K18" s="45" t="s">
        <v>13</v>
      </c>
      <c r="L18" s="30"/>
      <c r="M18" s="30">
        <v>5750000</v>
      </c>
      <c r="N18" s="30">
        <f t="shared" si="0"/>
        <v>5750000</v>
      </c>
      <c r="O18" s="31"/>
      <c r="P18" s="31"/>
      <c r="Q18" s="31"/>
      <c r="R18" s="33"/>
      <c r="S18" s="33"/>
      <c r="T18" s="32">
        <f t="shared" si="1"/>
        <v>0</v>
      </c>
      <c r="U18" s="42" t="s">
        <v>76</v>
      </c>
      <c r="V18" s="39" t="str">
        <f t="shared" si="2"/>
        <v>OK</v>
      </c>
    </row>
    <row r="19" spans="1:22" s="48" customFormat="1" ht="49.5" customHeight="1" thickBot="1" thickTop="1">
      <c r="A19" s="41" t="s">
        <v>45</v>
      </c>
      <c r="B19" s="41" t="s">
        <v>65</v>
      </c>
      <c r="C19" s="40" t="s">
        <v>31</v>
      </c>
      <c r="D19" s="42" t="s">
        <v>31</v>
      </c>
      <c r="E19" s="42"/>
      <c r="F19" s="46" t="s">
        <v>72</v>
      </c>
      <c r="G19" s="46" t="s">
        <v>41</v>
      </c>
      <c r="H19" s="46" t="s">
        <v>41</v>
      </c>
      <c r="I19" s="46"/>
      <c r="J19" s="46" t="s">
        <v>28</v>
      </c>
      <c r="K19" s="47" t="s">
        <v>22</v>
      </c>
      <c r="L19" s="38"/>
      <c r="M19" s="38">
        <v>5045857.32</v>
      </c>
      <c r="N19" s="30">
        <f t="shared" si="0"/>
        <v>5045857.32</v>
      </c>
      <c r="O19" s="31"/>
      <c r="P19" s="31"/>
      <c r="Q19" s="31"/>
      <c r="R19" s="29"/>
      <c r="S19" s="29"/>
      <c r="T19" s="32">
        <f t="shared" si="1"/>
        <v>0</v>
      </c>
      <c r="U19" s="46" t="s">
        <v>77</v>
      </c>
      <c r="V19" s="39" t="str">
        <f t="shared" si="2"/>
        <v>OK</v>
      </c>
    </row>
    <row r="20" spans="1:22" s="27" customFormat="1" ht="49.5" customHeight="1" thickBot="1" thickTop="1">
      <c r="A20" s="41" t="s">
        <v>45</v>
      </c>
      <c r="B20" s="41" t="s">
        <v>65</v>
      </c>
      <c r="C20" s="40" t="s">
        <v>31</v>
      </c>
      <c r="D20" s="42" t="s">
        <v>31</v>
      </c>
      <c r="E20" s="42"/>
      <c r="F20" s="42" t="s">
        <v>72</v>
      </c>
      <c r="G20" s="42" t="s">
        <v>41</v>
      </c>
      <c r="H20" s="46" t="s">
        <v>41</v>
      </c>
      <c r="I20" s="42"/>
      <c r="J20" s="42" t="s">
        <v>28</v>
      </c>
      <c r="K20" s="45" t="s">
        <v>22</v>
      </c>
      <c r="L20" s="30"/>
      <c r="M20" s="30">
        <v>4971288</v>
      </c>
      <c r="N20" s="30">
        <f t="shared" si="0"/>
        <v>4971288</v>
      </c>
      <c r="O20" s="31"/>
      <c r="P20" s="31"/>
      <c r="Q20" s="31"/>
      <c r="R20" s="33"/>
      <c r="S20" s="33"/>
      <c r="T20" s="32">
        <f t="shared" si="1"/>
        <v>0</v>
      </c>
      <c r="U20" s="42" t="s">
        <v>78</v>
      </c>
      <c r="V20" s="39" t="str">
        <f t="shared" si="2"/>
        <v>OK</v>
      </c>
    </row>
    <row r="21" ht="27" customHeight="1" thickTop="1"/>
    <row r="23" spans="6:7" ht="27" customHeight="1">
      <c r="F23" s="56" t="s">
        <v>200</v>
      </c>
      <c r="G23" s="57" t="s">
        <v>201</v>
      </c>
    </row>
    <row r="54" spans="12:17" ht="27" customHeight="1">
      <c r="L54" s="58" t="s">
        <v>202</v>
      </c>
      <c r="M54" s="59"/>
      <c r="P54"/>
      <c r="Q54" s="60"/>
    </row>
    <row r="55" spans="12:17" ht="27" customHeight="1">
      <c r="L55" s="61" t="s">
        <v>203</v>
      </c>
      <c r="M55" s="62"/>
      <c r="N55" s="63"/>
      <c r="O55" s="64"/>
      <c r="P55" s="65"/>
      <c r="Q55" s="66"/>
    </row>
    <row r="56" spans="12:17" ht="27" customHeight="1">
      <c r="L56" s="77" t="s">
        <v>204</v>
      </c>
      <c r="M56" s="78"/>
      <c r="N56" s="69"/>
      <c r="O56" s="70"/>
      <c r="P56" s="71"/>
      <c r="Q56" s="72"/>
    </row>
    <row r="57" spans="12:17" ht="27" customHeight="1">
      <c r="L57" s="77" t="s">
        <v>205</v>
      </c>
      <c r="M57" s="78"/>
      <c r="N57" s="69"/>
      <c r="O57" s="70"/>
      <c r="P57" s="71"/>
      <c r="Q57" s="72"/>
    </row>
    <row r="58" spans="12:17" ht="27" customHeight="1">
      <c r="L58" s="79" t="s">
        <v>206</v>
      </c>
      <c r="M58" s="80"/>
      <c r="N58" s="69"/>
      <c r="O58" s="70"/>
      <c r="P58" s="71"/>
      <c r="Q58" s="72"/>
    </row>
    <row r="59" spans="12:17" ht="27" customHeight="1">
      <c r="L59" s="81" t="s">
        <v>207</v>
      </c>
      <c r="M59" s="82"/>
      <c r="N59" s="73"/>
      <c r="O59" s="74"/>
      <c r="P59" s="75"/>
      <c r="Q59" s="76"/>
    </row>
  </sheetData>
  <sheetProtection/>
  <mergeCells count="16">
    <mergeCell ref="A7:A8"/>
    <mergeCell ref="B7:B8"/>
    <mergeCell ref="D7:D8"/>
    <mergeCell ref="F7:F8"/>
    <mergeCell ref="G7:G8"/>
    <mergeCell ref="U7:U8"/>
    <mergeCell ref="F3:Q3"/>
    <mergeCell ref="M5:P5"/>
    <mergeCell ref="H7:H8"/>
    <mergeCell ref="I7:I8"/>
    <mergeCell ref="J7:J8"/>
    <mergeCell ref="L58:M58"/>
    <mergeCell ref="L59:M59"/>
    <mergeCell ref="K7:K8"/>
    <mergeCell ref="L7:N7"/>
    <mergeCell ref="O7:Q7"/>
  </mergeCells>
  <printOptions horizontalCentered="1"/>
  <pageMargins left="0.28" right="0" top="0.22" bottom="0" header="0" footer="0"/>
  <pageSetup horizontalDpi="600" verticalDpi="600" orientation="landscape" paperSize="8" scale="66" r:id="rId2"/>
  <drawing r:id="rId1"/>
</worksheet>
</file>

<file path=xl/worksheets/sheet4.xml><?xml version="1.0" encoding="utf-8"?>
<worksheet xmlns="http://schemas.openxmlformats.org/spreadsheetml/2006/main" xmlns:r="http://schemas.openxmlformats.org/officeDocument/2006/relationships">
  <dimension ref="A1:V80"/>
  <sheetViews>
    <sheetView view="pageBreakPreview" zoomScale="80" zoomScaleNormal="85" zoomScaleSheetLayoutView="80" zoomScalePageLayoutView="0" workbookViewId="0" topLeftCell="I40">
      <selection activeCell="L75" sqref="L75:Q80"/>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1.00390625" style="3" customWidth="1"/>
    <col min="7" max="7" width="61.57421875" style="3" customWidth="1"/>
    <col min="8" max="8" width="10.7109375" style="3" customWidth="1"/>
    <col min="9" max="9" width="31.140625" style="3" customWidth="1"/>
    <col min="10" max="10" width="17.28125" style="3" customWidth="1"/>
    <col min="11" max="11" width="18.2812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45" customHeight="1" thickBot="1"/>
    <row r="3" spans="6:21" ht="27" customHeight="1" thickBot="1" thickTop="1">
      <c r="F3" s="88" t="s">
        <v>196</v>
      </c>
      <c r="G3" s="89"/>
      <c r="H3" s="89"/>
      <c r="I3" s="89"/>
      <c r="J3" s="89"/>
      <c r="K3" s="89"/>
      <c r="L3" s="89"/>
      <c r="M3" s="89"/>
      <c r="N3" s="89"/>
      <c r="O3" s="89"/>
      <c r="P3" s="89"/>
      <c r="Q3" s="90"/>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195</v>
      </c>
      <c r="G5" s="14" t="s">
        <v>197</v>
      </c>
      <c r="L5" s="16" t="s">
        <v>6</v>
      </c>
      <c r="M5" s="91" t="s">
        <v>42</v>
      </c>
      <c r="N5" s="91"/>
      <c r="O5" s="91"/>
      <c r="P5" s="92"/>
      <c r="Q5" s="19"/>
    </row>
    <row r="6" spans="7:20" ht="27"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54.75" customHeight="1" thickBot="1" thickTop="1">
      <c r="A9" s="41" t="s">
        <v>45</v>
      </c>
      <c r="B9" s="41" t="s">
        <v>42</v>
      </c>
      <c r="C9" s="26" t="s">
        <v>187</v>
      </c>
      <c r="D9" s="42" t="s">
        <v>27</v>
      </c>
      <c r="E9" s="42"/>
      <c r="F9" s="42"/>
      <c r="G9" s="43" t="s">
        <v>46</v>
      </c>
      <c r="H9" s="43" t="s">
        <v>35</v>
      </c>
      <c r="I9" s="43" t="s">
        <v>47</v>
      </c>
      <c r="J9" s="43" t="s">
        <v>28</v>
      </c>
      <c r="K9" s="44" t="s">
        <v>40</v>
      </c>
      <c r="L9" s="38">
        <v>1969000</v>
      </c>
      <c r="M9" s="38"/>
      <c r="N9" s="30">
        <f>SUM(L9:M9)</f>
        <v>1969000</v>
      </c>
      <c r="O9" s="31"/>
      <c r="P9" s="31"/>
      <c r="Q9" s="31"/>
      <c r="R9" s="33">
        <v>228677</v>
      </c>
      <c r="S9" s="29"/>
      <c r="T9" s="32">
        <f>SUM(R9:S9)</f>
        <v>228677</v>
      </c>
      <c r="U9" s="43" t="s">
        <v>48</v>
      </c>
      <c r="V9" s="39" t="str">
        <f>IF(T9&gt;N9,"Invalid","OK")</f>
        <v>OK</v>
      </c>
    </row>
    <row r="10" spans="1:22" s="27" customFormat="1" ht="79.5" customHeight="1" thickBot="1" thickTop="1">
      <c r="A10" s="41" t="s">
        <v>45</v>
      </c>
      <c r="B10" s="41" t="s">
        <v>42</v>
      </c>
      <c r="C10" s="26" t="s">
        <v>187</v>
      </c>
      <c r="D10" s="42" t="s">
        <v>27</v>
      </c>
      <c r="E10" s="42"/>
      <c r="F10" s="43" t="s">
        <v>49</v>
      </c>
      <c r="G10" s="43" t="s">
        <v>50</v>
      </c>
      <c r="H10" s="43" t="s">
        <v>33</v>
      </c>
      <c r="I10" s="43" t="s">
        <v>51</v>
      </c>
      <c r="J10" s="43" t="s">
        <v>52</v>
      </c>
      <c r="K10" s="44" t="s">
        <v>12</v>
      </c>
      <c r="L10" s="38">
        <v>1030000</v>
      </c>
      <c r="M10" s="38">
        <v>800000</v>
      </c>
      <c r="N10" s="30">
        <f>SUM(L10:M10)</f>
        <v>1830000</v>
      </c>
      <c r="O10" s="31"/>
      <c r="P10" s="31"/>
      <c r="Q10" s="31"/>
      <c r="R10" s="29">
        <v>648596</v>
      </c>
      <c r="S10" s="29">
        <v>450408</v>
      </c>
      <c r="T10" s="32">
        <f>SUM(R10:S10)</f>
        <v>1099004</v>
      </c>
      <c r="U10" s="43" t="s">
        <v>53</v>
      </c>
      <c r="V10" s="39" t="str">
        <f>IF(T10&gt;N10,"Invalid","OK")</f>
        <v>OK</v>
      </c>
    </row>
    <row r="11" spans="1:22" s="27" customFormat="1" ht="100.5" customHeight="1" thickBot="1" thickTop="1">
      <c r="A11" s="41" t="s">
        <v>45</v>
      </c>
      <c r="B11" s="41" t="s">
        <v>42</v>
      </c>
      <c r="C11" s="26" t="s">
        <v>187</v>
      </c>
      <c r="D11" s="42" t="s">
        <v>29</v>
      </c>
      <c r="E11" s="42"/>
      <c r="F11" s="43"/>
      <c r="G11" s="43" t="s">
        <v>54</v>
      </c>
      <c r="H11" s="43" t="s">
        <v>37</v>
      </c>
      <c r="I11" s="43" t="s">
        <v>55</v>
      </c>
      <c r="J11" s="43" t="s">
        <v>52</v>
      </c>
      <c r="K11" s="44" t="s">
        <v>26</v>
      </c>
      <c r="L11" s="38">
        <v>250000</v>
      </c>
      <c r="M11" s="38"/>
      <c r="N11" s="30">
        <f>SUM(L11:M11)</f>
        <v>250000</v>
      </c>
      <c r="O11" s="31"/>
      <c r="P11" s="31"/>
      <c r="Q11" s="31"/>
      <c r="R11" s="29">
        <v>116440</v>
      </c>
      <c r="S11" s="29"/>
      <c r="T11" s="32">
        <f>SUM(R11:S11)</f>
        <v>116440</v>
      </c>
      <c r="U11" s="43" t="s">
        <v>56</v>
      </c>
      <c r="V11" s="39" t="str">
        <f>IF(T11&gt;N11,"Invalid","OK")</f>
        <v>OK</v>
      </c>
    </row>
    <row r="12" spans="1:22" s="27" customFormat="1" ht="54.75" customHeight="1" thickBot="1" thickTop="1">
      <c r="A12" s="41" t="s">
        <v>45</v>
      </c>
      <c r="B12" s="41" t="s">
        <v>42</v>
      </c>
      <c r="C12" s="26" t="s">
        <v>187</v>
      </c>
      <c r="D12" s="42" t="s">
        <v>29</v>
      </c>
      <c r="E12" s="42"/>
      <c r="F12" s="43"/>
      <c r="G12" s="43" t="s">
        <v>57</v>
      </c>
      <c r="H12" s="43" t="s">
        <v>33</v>
      </c>
      <c r="I12" s="43" t="s">
        <v>58</v>
      </c>
      <c r="J12" s="43" t="s">
        <v>52</v>
      </c>
      <c r="K12" s="44" t="s">
        <v>40</v>
      </c>
      <c r="L12" s="38">
        <v>2400000</v>
      </c>
      <c r="M12" s="38"/>
      <c r="N12" s="30">
        <f>SUM(L12:M12)</f>
        <v>2400000</v>
      </c>
      <c r="O12" s="31"/>
      <c r="P12" s="31"/>
      <c r="Q12" s="31"/>
      <c r="R12" s="29">
        <v>121000</v>
      </c>
      <c r="S12" s="29"/>
      <c r="T12" s="32">
        <f>SUM(R12:S12)</f>
        <v>121000</v>
      </c>
      <c r="U12" s="43" t="s">
        <v>48</v>
      </c>
      <c r="V12" s="39" t="str">
        <f>IF(T12&gt;N12,"Invalid","OK")</f>
        <v>OK</v>
      </c>
    </row>
    <row r="13" spans="1:22" s="27" customFormat="1" ht="75.75" customHeight="1" thickBot="1" thickTop="1">
      <c r="A13" s="41" t="s">
        <v>45</v>
      </c>
      <c r="B13" s="41" t="s">
        <v>42</v>
      </c>
      <c r="C13" s="40" t="s">
        <v>31</v>
      </c>
      <c r="D13" s="42" t="s">
        <v>31</v>
      </c>
      <c r="E13" s="42"/>
      <c r="F13" s="43" t="s">
        <v>59</v>
      </c>
      <c r="G13" s="43" t="s">
        <v>60</v>
      </c>
      <c r="H13" s="43" t="s">
        <v>33</v>
      </c>
      <c r="I13" s="43" t="s">
        <v>61</v>
      </c>
      <c r="J13" s="43" t="s">
        <v>52</v>
      </c>
      <c r="K13" s="44" t="s">
        <v>62</v>
      </c>
      <c r="L13" s="38">
        <v>1380000</v>
      </c>
      <c r="M13" s="38" t="s">
        <v>63</v>
      </c>
      <c r="N13" s="30">
        <f>SUM(L13:M13)</f>
        <v>1380000</v>
      </c>
      <c r="O13" s="31"/>
      <c r="P13" s="31"/>
      <c r="Q13" s="31"/>
      <c r="R13" s="29">
        <v>312000</v>
      </c>
      <c r="S13" s="29">
        <v>478000</v>
      </c>
      <c r="T13" s="32">
        <f>SUM(R13:S13)</f>
        <v>790000</v>
      </c>
      <c r="U13" s="43" t="s">
        <v>64</v>
      </c>
      <c r="V13" s="39" t="str">
        <f>IF(T13&gt;N13,"Invalid","OK")</f>
        <v>OK</v>
      </c>
    </row>
    <row r="14" ht="27" customHeight="1" thickTop="1"/>
    <row r="16" spans="6:7" ht="27" customHeight="1">
      <c r="F16" s="56" t="s">
        <v>200</v>
      </c>
      <c r="G16" s="57" t="s">
        <v>201</v>
      </c>
    </row>
    <row r="75" spans="12:17" ht="27" customHeight="1">
      <c r="L75" s="58" t="s">
        <v>202</v>
      </c>
      <c r="M75" s="59"/>
      <c r="P75"/>
      <c r="Q75" s="60"/>
    </row>
    <row r="76" spans="12:17" ht="27" customHeight="1">
      <c r="L76" s="61" t="s">
        <v>203</v>
      </c>
      <c r="M76" s="62"/>
      <c r="N76" s="63"/>
      <c r="O76" s="64"/>
      <c r="P76" s="65"/>
      <c r="Q76" s="66"/>
    </row>
    <row r="77" spans="12:17" ht="27" customHeight="1">
      <c r="L77" s="67" t="s">
        <v>204</v>
      </c>
      <c r="M77" s="68"/>
      <c r="N77" s="69"/>
      <c r="O77" s="70"/>
      <c r="P77" s="71"/>
      <c r="Q77" s="72"/>
    </row>
    <row r="78" spans="12:17" ht="27" customHeight="1">
      <c r="L78" s="67" t="s">
        <v>205</v>
      </c>
      <c r="M78" s="68"/>
      <c r="N78" s="69"/>
      <c r="O78" s="70"/>
      <c r="P78" s="71"/>
      <c r="Q78" s="72"/>
    </row>
    <row r="79" spans="12:17" ht="27" customHeight="1">
      <c r="L79" s="79" t="s">
        <v>206</v>
      </c>
      <c r="M79" s="80"/>
      <c r="N79" s="69"/>
      <c r="O79" s="70"/>
      <c r="P79" s="71"/>
      <c r="Q79" s="72"/>
    </row>
    <row r="80" spans="12:17" ht="27" customHeight="1">
      <c r="L80" s="81" t="s">
        <v>207</v>
      </c>
      <c r="M80" s="82"/>
      <c r="N80" s="73"/>
      <c r="O80" s="74"/>
      <c r="P80" s="75"/>
      <c r="Q80" s="76"/>
    </row>
  </sheetData>
  <sheetProtection/>
  <mergeCells count="16">
    <mergeCell ref="L79:M79"/>
    <mergeCell ref="L80:M80"/>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62"/>
  <sheetViews>
    <sheetView view="pageBreakPreview" zoomScale="80" zoomScaleNormal="85" zoomScaleSheetLayoutView="80" zoomScalePageLayoutView="0" workbookViewId="0" topLeftCell="D55">
      <selection activeCell="L57" sqref="L57:Q6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56.57421875" style="3" customWidth="1"/>
    <col min="8" max="8" width="10.7109375" style="3" customWidth="1"/>
    <col min="9" max="9" width="31.140625" style="3" customWidth="1"/>
    <col min="10" max="10" width="17.28125" style="3" customWidth="1"/>
    <col min="11" max="11" width="19.5742187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59.25" customHeight="1" thickBot="1"/>
    <row r="3" spans="6:21" ht="30" customHeight="1" thickBot="1" thickTop="1">
      <c r="F3" s="88" t="s">
        <v>196</v>
      </c>
      <c r="G3" s="89"/>
      <c r="H3" s="89"/>
      <c r="I3" s="89"/>
      <c r="J3" s="89"/>
      <c r="K3" s="89"/>
      <c r="L3" s="89"/>
      <c r="M3" s="89"/>
      <c r="N3" s="89"/>
      <c r="O3" s="89"/>
      <c r="P3" s="89"/>
      <c r="Q3" s="90"/>
      <c r="R3" s="17"/>
      <c r="S3" s="17"/>
      <c r="T3" s="17"/>
      <c r="U3" s="18"/>
    </row>
    <row r="4" spans="6:21" s="10" customFormat="1" ht="33.75" customHeight="1" thickBot="1" thickTop="1">
      <c r="F4" s="11"/>
      <c r="G4" s="11"/>
      <c r="H4" s="11"/>
      <c r="I4" s="11"/>
      <c r="J4" s="11"/>
      <c r="K4" s="11"/>
      <c r="L4" s="11"/>
      <c r="M4" s="11"/>
      <c r="N4" s="11"/>
      <c r="O4" s="11"/>
      <c r="P4" s="11"/>
      <c r="Q4" s="11"/>
      <c r="R4" s="11"/>
      <c r="S4" s="11"/>
      <c r="T4" s="11"/>
      <c r="U4" s="11"/>
    </row>
    <row r="5" spans="6:17" ht="30" customHeight="1" thickBot="1" thickTop="1">
      <c r="F5" s="13" t="s">
        <v>195</v>
      </c>
      <c r="G5" s="14" t="s">
        <v>199</v>
      </c>
      <c r="L5" s="16" t="s">
        <v>6</v>
      </c>
      <c r="M5" s="91" t="s">
        <v>179</v>
      </c>
      <c r="N5" s="91"/>
      <c r="O5" s="91"/>
      <c r="P5" s="92"/>
      <c r="Q5" s="19"/>
    </row>
    <row r="6" spans="7:20" ht="33"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49.5" customHeight="1" thickBot="1" thickTop="1">
      <c r="A9" s="41" t="s">
        <v>45</v>
      </c>
      <c r="B9" s="41" t="s">
        <v>179</v>
      </c>
      <c r="C9" s="26" t="s">
        <v>187</v>
      </c>
      <c r="D9" s="28" t="s">
        <v>27</v>
      </c>
      <c r="E9" s="42"/>
      <c r="F9" s="51" t="s">
        <v>19</v>
      </c>
      <c r="G9" s="42"/>
      <c r="H9" s="42" t="s">
        <v>33</v>
      </c>
      <c r="I9" s="42"/>
      <c r="J9" s="42" t="s">
        <v>52</v>
      </c>
      <c r="K9" s="45" t="s">
        <v>164</v>
      </c>
      <c r="L9" s="30"/>
      <c r="M9" s="30">
        <v>3820000</v>
      </c>
      <c r="N9" s="30">
        <f>SUM(L9:M9)</f>
        <v>3820000</v>
      </c>
      <c r="O9" s="31"/>
      <c r="P9" s="31"/>
      <c r="Q9" s="31"/>
      <c r="R9" s="33"/>
      <c r="S9" s="33">
        <v>1273333</v>
      </c>
      <c r="T9" s="32">
        <f>SUM(R9:S9)</f>
        <v>1273333</v>
      </c>
      <c r="U9" s="42" t="s">
        <v>165</v>
      </c>
      <c r="V9" s="39" t="str">
        <f>IF(T9&gt;N9,"Invalid","OK")</f>
        <v>OK</v>
      </c>
    </row>
    <row r="10" spans="1:22" s="27" customFormat="1" ht="49.5" customHeight="1" thickBot="1" thickTop="1">
      <c r="A10" s="41" t="s">
        <v>45</v>
      </c>
      <c r="B10" s="41" t="s">
        <v>179</v>
      </c>
      <c r="C10" s="26" t="s">
        <v>187</v>
      </c>
      <c r="D10" s="28" t="s">
        <v>27</v>
      </c>
      <c r="E10" s="42"/>
      <c r="F10" s="51" t="s">
        <v>19</v>
      </c>
      <c r="G10" s="42"/>
      <c r="H10" s="42" t="s">
        <v>33</v>
      </c>
      <c r="I10" s="42"/>
      <c r="J10" s="42" t="s">
        <v>52</v>
      </c>
      <c r="K10" s="45" t="s">
        <v>164</v>
      </c>
      <c r="L10" s="30"/>
      <c r="M10" s="30">
        <v>3820000</v>
      </c>
      <c r="N10" s="30">
        <f>SUM(L10:M10)</f>
        <v>3820000</v>
      </c>
      <c r="O10" s="31"/>
      <c r="P10" s="31"/>
      <c r="Q10" s="31"/>
      <c r="R10" s="33"/>
      <c r="S10" s="33">
        <v>1910000</v>
      </c>
      <c r="T10" s="32">
        <f>SUM(R10:S10)</f>
        <v>1910000</v>
      </c>
      <c r="U10" s="42" t="s">
        <v>166</v>
      </c>
      <c r="V10" s="39" t="str">
        <f>IF(T10&gt;N10,"Invalid","OK")</f>
        <v>OK</v>
      </c>
    </row>
    <row r="11" spans="1:22" s="27" customFormat="1" ht="49.5" customHeight="1" thickBot="1" thickTop="1">
      <c r="A11" s="41" t="s">
        <v>45</v>
      </c>
      <c r="B11" s="41" t="s">
        <v>179</v>
      </c>
      <c r="C11" s="26" t="s">
        <v>187</v>
      </c>
      <c r="D11" s="42" t="s">
        <v>27</v>
      </c>
      <c r="E11" s="42"/>
      <c r="F11" s="42"/>
      <c r="G11" s="42" t="s">
        <v>44</v>
      </c>
      <c r="H11" s="42" t="s">
        <v>30</v>
      </c>
      <c r="I11" s="42" t="s">
        <v>167</v>
      </c>
      <c r="J11" s="42" t="s">
        <v>28</v>
      </c>
      <c r="K11" s="45" t="s">
        <v>14</v>
      </c>
      <c r="L11" s="30">
        <v>350000</v>
      </c>
      <c r="M11" s="30"/>
      <c r="N11" s="30">
        <f>SUM(L11:M11)</f>
        <v>350000</v>
      </c>
      <c r="O11" s="31"/>
      <c r="P11" s="31"/>
      <c r="Q11" s="31"/>
      <c r="R11" s="33">
        <v>350000</v>
      </c>
      <c r="S11" s="33"/>
      <c r="T11" s="32">
        <f>SUM(R11:S11)</f>
        <v>350000</v>
      </c>
      <c r="U11" s="42" t="s">
        <v>168</v>
      </c>
      <c r="V11" s="39" t="str">
        <f>IF(T11&gt;N11,"Invalid","OK")</f>
        <v>OK</v>
      </c>
    </row>
    <row r="12" spans="1:22" s="27" customFormat="1" ht="49.5" customHeight="1" thickBot="1" thickTop="1">
      <c r="A12" s="41" t="s">
        <v>45</v>
      </c>
      <c r="B12" s="41" t="s">
        <v>179</v>
      </c>
      <c r="C12" s="26" t="s">
        <v>187</v>
      </c>
      <c r="D12" s="42" t="s">
        <v>27</v>
      </c>
      <c r="E12" s="42"/>
      <c r="F12" s="42"/>
      <c r="G12" s="42" t="s">
        <v>44</v>
      </c>
      <c r="H12" s="42" t="s">
        <v>33</v>
      </c>
      <c r="I12" s="42" t="s">
        <v>167</v>
      </c>
      <c r="J12" s="42" t="s">
        <v>28</v>
      </c>
      <c r="K12" s="45" t="s">
        <v>16</v>
      </c>
      <c r="L12" s="30">
        <v>1000000</v>
      </c>
      <c r="M12" s="30"/>
      <c r="N12" s="30">
        <f>SUM(L12:M12)</f>
        <v>1000000</v>
      </c>
      <c r="O12" s="31"/>
      <c r="P12" s="31"/>
      <c r="Q12" s="31"/>
      <c r="R12" s="33">
        <v>1000000</v>
      </c>
      <c r="S12" s="33"/>
      <c r="T12" s="32">
        <f>SUM(R12:S12)</f>
        <v>1000000</v>
      </c>
      <c r="U12" s="42" t="s">
        <v>169</v>
      </c>
      <c r="V12" s="39" t="str">
        <f>IF(T12&gt;N12,"Invalid","OK")</f>
        <v>OK</v>
      </c>
    </row>
    <row r="13" spans="1:22" s="27" customFormat="1" ht="49.5" customHeight="1" thickBot="1" thickTop="1">
      <c r="A13" s="41" t="s">
        <v>45</v>
      </c>
      <c r="B13" s="41" t="s">
        <v>179</v>
      </c>
      <c r="C13" s="26" t="s">
        <v>187</v>
      </c>
      <c r="D13" s="42" t="s">
        <v>29</v>
      </c>
      <c r="E13" s="42"/>
      <c r="F13" s="42"/>
      <c r="G13" s="42" t="s">
        <v>44</v>
      </c>
      <c r="H13" s="42" t="s">
        <v>33</v>
      </c>
      <c r="I13" s="42" t="s">
        <v>19</v>
      </c>
      <c r="J13" s="42" t="s">
        <v>28</v>
      </c>
      <c r="K13" s="45" t="s">
        <v>23</v>
      </c>
      <c r="L13" s="30">
        <v>1747402.18</v>
      </c>
      <c r="M13" s="30"/>
      <c r="N13" s="30">
        <f>SUM(L13:M13)</f>
        <v>1747402.18</v>
      </c>
      <c r="O13" s="31"/>
      <c r="P13" s="31"/>
      <c r="Q13" s="31"/>
      <c r="R13" s="33">
        <v>1747402.18</v>
      </c>
      <c r="S13" s="33"/>
      <c r="T13" s="32">
        <f>SUM(R13:S13)</f>
        <v>1747402.18</v>
      </c>
      <c r="U13" s="42" t="s">
        <v>170</v>
      </c>
      <c r="V13" s="39" t="str">
        <f>IF(T13&gt;N13,"Invalid","OK")</f>
        <v>OK</v>
      </c>
    </row>
    <row r="14" ht="27" customHeight="1" thickTop="1"/>
    <row r="16" spans="6:7" ht="27" customHeight="1">
      <c r="F16" s="56" t="s">
        <v>200</v>
      </c>
      <c r="G16" s="57" t="s">
        <v>201</v>
      </c>
    </row>
    <row r="57" spans="12:17" ht="27" customHeight="1">
      <c r="L57" s="58" t="s">
        <v>202</v>
      </c>
      <c r="M57" s="59"/>
      <c r="P57"/>
      <c r="Q57" s="60"/>
    </row>
    <row r="58" spans="12:17" ht="27" customHeight="1">
      <c r="L58" s="61" t="s">
        <v>203</v>
      </c>
      <c r="M58" s="62"/>
      <c r="N58" s="63"/>
      <c r="O58" s="64"/>
      <c r="P58" s="65"/>
      <c r="Q58" s="66"/>
    </row>
    <row r="59" spans="12:17" ht="27" customHeight="1">
      <c r="L59" s="77" t="s">
        <v>204</v>
      </c>
      <c r="M59" s="78"/>
      <c r="N59" s="69"/>
      <c r="O59" s="70"/>
      <c r="P59" s="71"/>
      <c r="Q59" s="72"/>
    </row>
    <row r="60" spans="12:17" ht="27" customHeight="1">
      <c r="L60" s="77" t="s">
        <v>205</v>
      </c>
      <c r="M60" s="78"/>
      <c r="N60" s="69"/>
      <c r="O60" s="70"/>
      <c r="P60" s="71"/>
      <c r="Q60" s="72"/>
    </row>
    <row r="61" spans="12:17" ht="27" customHeight="1">
      <c r="L61" s="79" t="s">
        <v>206</v>
      </c>
      <c r="M61" s="80"/>
      <c r="N61" s="69"/>
      <c r="O61" s="70"/>
      <c r="P61" s="71"/>
      <c r="Q61" s="72"/>
    </row>
    <row r="62" spans="12:17" ht="27" customHeight="1">
      <c r="L62" s="81" t="s">
        <v>207</v>
      </c>
      <c r="M62" s="82"/>
      <c r="N62" s="73"/>
      <c r="O62" s="74"/>
      <c r="P62" s="75"/>
      <c r="Q62" s="76"/>
    </row>
  </sheetData>
  <sheetProtection/>
  <mergeCells count="16">
    <mergeCell ref="A7:A8"/>
    <mergeCell ref="B7:B8"/>
    <mergeCell ref="D7:D8"/>
    <mergeCell ref="F7:F8"/>
    <mergeCell ref="G7:G8"/>
    <mergeCell ref="U7:U8"/>
    <mergeCell ref="F3:Q3"/>
    <mergeCell ref="M5:P5"/>
    <mergeCell ref="H7:H8"/>
    <mergeCell ref="I7:I8"/>
    <mergeCell ref="J7:J8"/>
    <mergeCell ref="L61:M61"/>
    <mergeCell ref="L62:M62"/>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6.xml><?xml version="1.0" encoding="utf-8"?>
<worksheet xmlns="http://schemas.openxmlformats.org/spreadsheetml/2006/main" xmlns:r="http://schemas.openxmlformats.org/officeDocument/2006/relationships">
  <dimension ref="A1:V67"/>
  <sheetViews>
    <sheetView view="pageBreakPreview" zoomScale="80" zoomScaleNormal="85" zoomScaleSheetLayoutView="80" zoomScalePageLayoutView="0" workbookViewId="0" topLeftCell="A37">
      <selection activeCell="B62" sqref="B62"/>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8.8515625" style="5" customWidth="1"/>
    <col min="13" max="13" width="18.421875" style="5" customWidth="1"/>
    <col min="14" max="14" width="19.1406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192</v>
      </c>
    </row>
    <row r="2" ht="12" customHeight="1" thickBot="1"/>
    <row r="3" spans="6:21" ht="27" customHeight="1" thickBot="1" thickTop="1">
      <c r="F3" s="88" t="s">
        <v>196</v>
      </c>
      <c r="G3" s="89"/>
      <c r="H3" s="89"/>
      <c r="I3" s="89"/>
      <c r="J3" s="89"/>
      <c r="K3" s="89"/>
      <c r="L3" s="89"/>
      <c r="M3" s="89"/>
      <c r="N3" s="89"/>
      <c r="O3" s="89"/>
      <c r="P3" s="89"/>
      <c r="Q3" s="90"/>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195</v>
      </c>
      <c r="G5" s="14" t="s">
        <v>197</v>
      </c>
      <c r="L5" s="16" t="s">
        <v>6</v>
      </c>
      <c r="M5" s="91"/>
      <c r="N5" s="91"/>
      <c r="O5" s="91"/>
      <c r="P5" s="92"/>
      <c r="Q5" s="19"/>
    </row>
    <row r="6" spans="7:20" ht="27" customHeight="1" thickTop="1">
      <c r="G6" s="7"/>
      <c r="H6" s="7"/>
      <c r="I6" s="7"/>
      <c r="J6" s="7"/>
      <c r="K6" s="7"/>
      <c r="L6" s="8"/>
      <c r="M6" s="8"/>
      <c r="N6" s="9"/>
      <c r="O6" s="8"/>
      <c r="P6" s="8"/>
      <c r="Q6" s="8"/>
      <c r="R6" s="8"/>
      <c r="S6" s="8"/>
      <c r="T6" s="8"/>
    </row>
    <row r="7" spans="1:21" ht="27.75" customHeight="1">
      <c r="A7" s="93" t="s">
        <v>4</v>
      </c>
      <c r="B7" s="93" t="s">
        <v>6</v>
      </c>
      <c r="C7" s="20"/>
      <c r="D7" s="94" t="s">
        <v>190</v>
      </c>
      <c r="E7" s="22"/>
      <c r="F7" s="83" t="s">
        <v>0</v>
      </c>
      <c r="G7" s="83" t="s">
        <v>7</v>
      </c>
      <c r="H7" s="83" t="s">
        <v>191</v>
      </c>
      <c r="I7" s="83" t="s">
        <v>5</v>
      </c>
      <c r="J7" s="83" t="s">
        <v>171</v>
      </c>
      <c r="K7" s="83" t="s">
        <v>8</v>
      </c>
      <c r="L7" s="85" t="s">
        <v>193</v>
      </c>
      <c r="M7" s="85"/>
      <c r="N7" s="85"/>
      <c r="O7" s="85" t="s">
        <v>194</v>
      </c>
      <c r="P7" s="85"/>
      <c r="Q7" s="85"/>
      <c r="R7" s="23"/>
      <c r="S7" s="23"/>
      <c r="T7" s="23"/>
      <c r="U7" s="86" t="s">
        <v>3</v>
      </c>
    </row>
    <row r="8" spans="1:22" s="2" customFormat="1" ht="48" thickBot="1">
      <c r="A8" s="93"/>
      <c r="B8" s="93"/>
      <c r="C8" s="21" t="s">
        <v>186</v>
      </c>
      <c r="D8" s="95"/>
      <c r="E8" s="24" t="s">
        <v>182</v>
      </c>
      <c r="F8" s="84"/>
      <c r="G8" s="84"/>
      <c r="H8" s="84"/>
      <c r="I8" s="84"/>
      <c r="J8" s="84"/>
      <c r="K8" s="84"/>
      <c r="L8" s="25" t="s">
        <v>1</v>
      </c>
      <c r="M8" s="25" t="s">
        <v>2</v>
      </c>
      <c r="N8" s="25" t="s">
        <v>181</v>
      </c>
      <c r="O8" s="25" t="s">
        <v>1</v>
      </c>
      <c r="P8" s="25" t="s">
        <v>2</v>
      </c>
      <c r="Q8" s="25" t="s">
        <v>181</v>
      </c>
      <c r="R8" s="25" t="s">
        <v>183</v>
      </c>
      <c r="S8" s="25" t="s">
        <v>184</v>
      </c>
      <c r="T8" s="25" t="s">
        <v>185</v>
      </c>
      <c r="U8" s="87"/>
      <c r="V8" s="1" t="s">
        <v>189</v>
      </c>
    </row>
    <row r="9" spans="1:22" s="27" customFormat="1" ht="34.5" thickBot="1" thickTop="1">
      <c r="A9" s="41" t="s">
        <v>45</v>
      </c>
      <c r="B9" s="41" t="s">
        <v>42</v>
      </c>
      <c r="C9" s="26" t="s">
        <v>187</v>
      </c>
      <c r="D9" s="42" t="s">
        <v>27</v>
      </c>
      <c r="E9" s="42"/>
      <c r="F9" s="42"/>
      <c r="G9" s="43" t="s">
        <v>46</v>
      </c>
      <c r="H9" s="43" t="s">
        <v>35</v>
      </c>
      <c r="I9" s="43" t="s">
        <v>47</v>
      </c>
      <c r="J9" s="43" t="s">
        <v>28</v>
      </c>
      <c r="K9" s="44" t="s">
        <v>40</v>
      </c>
      <c r="L9" s="38">
        <v>1969000</v>
      </c>
      <c r="M9" s="38"/>
      <c r="N9" s="30">
        <f aca="true" t="shared" si="0" ref="N9:N44">SUM(L9:M9)</f>
        <v>1969000</v>
      </c>
      <c r="O9" s="31"/>
      <c r="P9" s="31"/>
      <c r="Q9" s="31"/>
      <c r="R9" s="33">
        <v>228677</v>
      </c>
      <c r="S9" s="29"/>
      <c r="T9" s="32">
        <f aca="true" t="shared" si="1" ref="T9:T66">SUM(R9:S9)</f>
        <v>228677</v>
      </c>
      <c r="U9" s="43" t="s">
        <v>48</v>
      </c>
      <c r="V9" s="39" t="str">
        <f aca="true" t="shared" si="2" ref="V9:V66">IF(T9&gt;N9,"Invalid","OK")</f>
        <v>OK</v>
      </c>
    </row>
    <row r="10" spans="1:22" s="27" customFormat="1" ht="67.5" thickBot="1" thickTop="1">
      <c r="A10" s="41" t="s">
        <v>45</v>
      </c>
      <c r="B10" s="41" t="s">
        <v>42</v>
      </c>
      <c r="C10" s="26" t="s">
        <v>187</v>
      </c>
      <c r="D10" s="42" t="s">
        <v>27</v>
      </c>
      <c r="E10" s="42"/>
      <c r="F10" s="43" t="s">
        <v>49</v>
      </c>
      <c r="G10" s="43" t="s">
        <v>50</v>
      </c>
      <c r="H10" s="43" t="s">
        <v>33</v>
      </c>
      <c r="I10" s="43" t="s">
        <v>51</v>
      </c>
      <c r="J10" s="43" t="s">
        <v>52</v>
      </c>
      <c r="K10" s="44" t="s">
        <v>12</v>
      </c>
      <c r="L10" s="38">
        <v>1030000</v>
      </c>
      <c r="M10" s="38">
        <v>800000</v>
      </c>
      <c r="N10" s="30">
        <f t="shared" si="0"/>
        <v>1830000</v>
      </c>
      <c r="O10" s="31"/>
      <c r="P10" s="31"/>
      <c r="Q10" s="31"/>
      <c r="R10" s="29">
        <v>648596</v>
      </c>
      <c r="S10" s="29">
        <v>450408</v>
      </c>
      <c r="T10" s="32">
        <f t="shared" si="1"/>
        <v>1099004</v>
      </c>
      <c r="U10" s="43" t="s">
        <v>53</v>
      </c>
      <c r="V10" s="39" t="str">
        <f t="shared" si="2"/>
        <v>OK</v>
      </c>
    </row>
    <row r="11" spans="1:22" s="27" customFormat="1" ht="84" thickBot="1" thickTop="1">
      <c r="A11" s="41" t="s">
        <v>45</v>
      </c>
      <c r="B11" s="41" t="s">
        <v>42</v>
      </c>
      <c r="C11" s="26" t="s">
        <v>187</v>
      </c>
      <c r="D11" s="42" t="s">
        <v>29</v>
      </c>
      <c r="E11" s="42"/>
      <c r="F11" s="43"/>
      <c r="G11" s="43" t="s">
        <v>54</v>
      </c>
      <c r="H11" s="43" t="s">
        <v>37</v>
      </c>
      <c r="I11" s="43" t="s">
        <v>55</v>
      </c>
      <c r="J11" s="43" t="s">
        <v>52</v>
      </c>
      <c r="K11" s="44" t="s">
        <v>26</v>
      </c>
      <c r="L11" s="38">
        <v>250000</v>
      </c>
      <c r="M11" s="38"/>
      <c r="N11" s="30">
        <f t="shared" si="0"/>
        <v>250000</v>
      </c>
      <c r="O11" s="31"/>
      <c r="P11" s="31"/>
      <c r="Q11" s="31"/>
      <c r="R11" s="29">
        <v>116440</v>
      </c>
      <c r="S11" s="29"/>
      <c r="T11" s="32">
        <f t="shared" si="1"/>
        <v>116440</v>
      </c>
      <c r="U11" s="43" t="s">
        <v>56</v>
      </c>
      <c r="V11" s="39" t="str">
        <f t="shared" si="2"/>
        <v>OK</v>
      </c>
    </row>
    <row r="12" spans="1:22" s="27" customFormat="1" ht="18" thickBot="1" thickTop="1">
      <c r="A12" s="41" t="s">
        <v>45</v>
      </c>
      <c r="B12" s="41" t="s">
        <v>42</v>
      </c>
      <c r="C12" s="26" t="s">
        <v>187</v>
      </c>
      <c r="D12" s="42" t="s">
        <v>29</v>
      </c>
      <c r="E12" s="42"/>
      <c r="F12" s="43"/>
      <c r="G12" s="43" t="s">
        <v>57</v>
      </c>
      <c r="H12" s="43" t="s">
        <v>33</v>
      </c>
      <c r="I12" s="43" t="s">
        <v>58</v>
      </c>
      <c r="J12" s="43" t="s">
        <v>52</v>
      </c>
      <c r="K12" s="44" t="s">
        <v>40</v>
      </c>
      <c r="L12" s="38">
        <v>2400000</v>
      </c>
      <c r="M12" s="38"/>
      <c r="N12" s="30">
        <f t="shared" si="0"/>
        <v>2400000</v>
      </c>
      <c r="O12" s="31"/>
      <c r="P12" s="31"/>
      <c r="Q12" s="31"/>
      <c r="R12" s="29">
        <v>121000</v>
      </c>
      <c r="S12" s="29"/>
      <c r="T12" s="32">
        <f t="shared" si="1"/>
        <v>121000</v>
      </c>
      <c r="U12" s="43" t="s">
        <v>48</v>
      </c>
      <c r="V12" s="39" t="str">
        <f t="shared" si="2"/>
        <v>OK</v>
      </c>
    </row>
    <row r="13" spans="1:22" s="27" customFormat="1" ht="67.5" thickBot="1" thickTop="1">
      <c r="A13" s="41" t="s">
        <v>45</v>
      </c>
      <c r="B13" s="41" t="s">
        <v>42</v>
      </c>
      <c r="C13" s="40" t="s">
        <v>31</v>
      </c>
      <c r="D13" s="42" t="s">
        <v>31</v>
      </c>
      <c r="E13" s="42"/>
      <c r="F13" s="43" t="s">
        <v>59</v>
      </c>
      <c r="G13" s="43" t="s">
        <v>60</v>
      </c>
      <c r="H13" s="43" t="s">
        <v>33</v>
      </c>
      <c r="I13" s="43" t="s">
        <v>61</v>
      </c>
      <c r="J13" s="43" t="s">
        <v>52</v>
      </c>
      <c r="K13" s="44" t="s">
        <v>62</v>
      </c>
      <c r="L13" s="38">
        <v>1380000</v>
      </c>
      <c r="M13" s="38" t="s">
        <v>63</v>
      </c>
      <c r="N13" s="30">
        <f t="shared" si="0"/>
        <v>1380000</v>
      </c>
      <c r="O13" s="31"/>
      <c r="P13" s="31"/>
      <c r="Q13" s="31"/>
      <c r="R13" s="29">
        <v>312000</v>
      </c>
      <c r="S13" s="29">
        <v>478000</v>
      </c>
      <c r="T13" s="32">
        <f t="shared" si="1"/>
        <v>790000</v>
      </c>
      <c r="U13" s="43" t="s">
        <v>64</v>
      </c>
      <c r="V13" s="39" t="str">
        <f t="shared" si="2"/>
        <v>OK</v>
      </c>
    </row>
    <row r="14" spans="1:22" s="27" customFormat="1" ht="18" thickBot="1" thickTop="1">
      <c r="A14" s="41" t="s">
        <v>45</v>
      </c>
      <c r="B14" s="41" t="s">
        <v>65</v>
      </c>
      <c r="C14" s="26" t="s">
        <v>187</v>
      </c>
      <c r="D14" s="42" t="s">
        <v>27</v>
      </c>
      <c r="E14" s="42"/>
      <c r="F14" s="43" t="s">
        <v>10</v>
      </c>
      <c r="G14" s="43" t="s">
        <v>41</v>
      </c>
      <c r="H14" s="43" t="s">
        <v>41</v>
      </c>
      <c r="I14" s="43"/>
      <c r="J14" s="43" t="s">
        <v>28</v>
      </c>
      <c r="K14" s="44" t="s">
        <v>23</v>
      </c>
      <c r="L14" s="38"/>
      <c r="M14" s="38">
        <v>2320000</v>
      </c>
      <c r="N14" s="30">
        <f t="shared" si="0"/>
        <v>2320000</v>
      </c>
      <c r="O14" s="31"/>
      <c r="P14" s="31"/>
      <c r="Q14" s="31"/>
      <c r="R14" s="29"/>
      <c r="S14" s="29"/>
      <c r="T14" s="32">
        <f t="shared" si="1"/>
        <v>0</v>
      </c>
      <c r="U14" s="43" t="s">
        <v>66</v>
      </c>
      <c r="V14" s="39" t="str">
        <f t="shared" si="2"/>
        <v>OK</v>
      </c>
    </row>
    <row r="15" spans="1:22" s="27" customFormat="1" ht="18" thickBot="1" thickTop="1">
      <c r="A15" s="41" t="s">
        <v>45</v>
      </c>
      <c r="B15" s="41" t="s">
        <v>65</v>
      </c>
      <c r="C15" s="26" t="s">
        <v>187</v>
      </c>
      <c r="D15" s="42" t="s">
        <v>27</v>
      </c>
      <c r="E15" s="42"/>
      <c r="F15" s="43" t="s">
        <v>67</v>
      </c>
      <c r="G15" s="43"/>
      <c r="H15" s="43"/>
      <c r="I15" s="43"/>
      <c r="J15" s="43"/>
      <c r="K15" s="44"/>
      <c r="L15" s="38"/>
      <c r="M15" s="38">
        <v>2000000</v>
      </c>
      <c r="N15" s="30">
        <f t="shared" si="0"/>
        <v>2000000</v>
      </c>
      <c r="O15" s="31"/>
      <c r="P15" s="31"/>
      <c r="Q15" s="31"/>
      <c r="R15" s="29"/>
      <c r="S15" s="29"/>
      <c r="T15" s="32">
        <f t="shared" si="1"/>
        <v>0</v>
      </c>
      <c r="U15" s="43"/>
      <c r="V15" s="39" t="str">
        <f t="shared" si="2"/>
        <v>OK</v>
      </c>
    </row>
    <row r="16" spans="1:22" s="27" customFormat="1" ht="18" thickBot="1" thickTop="1">
      <c r="A16" s="41" t="s">
        <v>45</v>
      </c>
      <c r="B16" s="41" t="s">
        <v>65</v>
      </c>
      <c r="C16" s="26" t="s">
        <v>187</v>
      </c>
      <c r="D16" s="42" t="s">
        <v>27</v>
      </c>
      <c r="E16" s="42"/>
      <c r="F16" s="43" t="s">
        <v>10</v>
      </c>
      <c r="G16" s="43" t="s">
        <v>41</v>
      </c>
      <c r="H16" s="43" t="s">
        <v>41</v>
      </c>
      <c r="I16" s="43"/>
      <c r="J16" s="43" t="s">
        <v>28</v>
      </c>
      <c r="K16" s="44" t="s">
        <v>15</v>
      </c>
      <c r="L16" s="38"/>
      <c r="M16" s="38">
        <v>2320000</v>
      </c>
      <c r="N16" s="30">
        <f t="shared" si="0"/>
        <v>2320000</v>
      </c>
      <c r="O16" s="31"/>
      <c r="P16" s="31"/>
      <c r="Q16" s="31"/>
      <c r="R16" s="29"/>
      <c r="S16" s="29"/>
      <c r="T16" s="32">
        <f t="shared" si="1"/>
        <v>0</v>
      </c>
      <c r="U16" s="43" t="s">
        <v>68</v>
      </c>
      <c r="V16" s="39" t="str">
        <f t="shared" si="2"/>
        <v>OK</v>
      </c>
    </row>
    <row r="17" spans="1:22" s="27" customFormat="1" ht="18" thickBot="1" thickTop="1">
      <c r="A17" s="41" t="s">
        <v>45</v>
      </c>
      <c r="B17" s="41" t="s">
        <v>65</v>
      </c>
      <c r="C17" s="26" t="s">
        <v>187</v>
      </c>
      <c r="D17" s="42" t="s">
        <v>27</v>
      </c>
      <c r="E17" s="42"/>
      <c r="F17" s="43" t="s">
        <v>67</v>
      </c>
      <c r="G17" s="43"/>
      <c r="H17" s="43"/>
      <c r="I17" s="43"/>
      <c r="J17" s="43"/>
      <c r="K17" s="44"/>
      <c r="L17" s="38"/>
      <c r="M17" s="38">
        <v>3000000</v>
      </c>
      <c r="N17" s="30">
        <f t="shared" si="0"/>
        <v>3000000</v>
      </c>
      <c r="O17" s="31"/>
      <c r="P17" s="31"/>
      <c r="Q17" s="31"/>
      <c r="R17" s="29"/>
      <c r="S17" s="29"/>
      <c r="T17" s="32">
        <f t="shared" si="1"/>
        <v>0</v>
      </c>
      <c r="U17" s="43"/>
      <c r="V17" s="39" t="str">
        <f t="shared" si="2"/>
        <v>OK</v>
      </c>
    </row>
    <row r="18" spans="1:22" s="27" customFormat="1" ht="18" thickBot="1" thickTop="1">
      <c r="A18" s="41" t="s">
        <v>45</v>
      </c>
      <c r="B18" s="41" t="s">
        <v>65</v>
      </c>
      <c r="C18" s="26" t="s">
        <v>187</v>
      </c>
      <c r="D18" s="42" t="s">
        <v>27</v>
      </c>
      <c r="E18" s="42"/>
      <c r="F18" s="43" t="s">
        <v>10</v>
      </c>
      <c r="G18" s="43" t="s">
        <v>41</v>
      </c>
      <c r="H18" s="43" t="s">
        <v>41</v>
      </c>
      <c r="I18" s="43"/>
      <c r="J18" s="43" t="s">
        <v>28</v>
      </c>
      <c r="K18" s="44" t="s">
        <v>22</v>
      </c>
      <c r="L18" s="38"/>
      <c r="M18" s="38">
        <v>2320000</v>
      </c>
      <c r="N18" s="30">
        <f t="shared" si="0"/>
        <v>2320000</v>
      </c>
      <c r="O18" s="31"/>
      <c r="P18" s="31"/>
      <c r="Q18" s="31"/>
      <c r="R18" s="29"/>
      <c r="S18" s="29"/>
      <c r="T18" s="32">
        <f t="shared" si="1"/>
        <v>0</v>
      </c>
      <c r="U18" s="43" t="s">
        <v>69</v>
      </c>
      <c r="V18" s="39" t="str">
        <f t="shared" si="2"/>
        <v>OK</v>
      </c>
    </row>
    <row r="19" spans="1:22" s="27" customFormat="1" ht="18" thickBot="1" thickTop="1">
      <c r="A19" s="41" t="s">
        <v>45</v>
      </c>
      <c r="B19" s="41" t="s">
        <v>65</v>
      </c>
      <c r="C19" s="26" t="s">
        <v>187</v>
      </c>
      <c r="D19" s="42" t="s">
        <v>27</v>
      </c>
      <c r="E19" s="42"/>
      <c r="F19" s="43" t="s">
        <v>67</v>
      </c>
      <c r="G19" s="43" t="s">
        <v>41</v>
      </c>
      <c r="H19" s="43" t="s">
        <v>41</v>
      </c>
      <c r="I19" s="43"/>
      <c r="J19" s="43" t="s">
        <v>28</v>
      </c>
      <c r="K19" s="44" t="s">
        <v>24</v>
      </c>
      <c r="L19" s="38"/>
      <c r="M19" s="38">
        <v>2750000</v>
      </c>
      <c r="N19" s="30">
        <f t="shared" si="0"/>
        <v>2750000</v>
      </c>
      <c r="O19" s="31"/>
      <c r="P19" s="31"/>
      <c r="Q19" s="31"/>
      <c r="R19" s="29"/>
      <c r="S19" s="29"/>
      <c r="T19" s="32">
        <f t="shared" si="1"/>
        <v>0</v>
      </c>
      <c r="U19" s="43" t="s">
        <v>70</v>
      </c>
      <c r="V19" s="39" t="str">
        <f t="shared" si="2"/>
        <v>OK</v>
      </c>
    </row>
    <row r="20" spans="1:22" s="27" customFormat="1" ht="18" thickBot="1" thickTop="1">
      <c r="A20" s="41" t="s">
        <v>45</v>
      </c>
      <c r="B20" s="41" t="s">
        <v>65</v>
      </c>
      <c r="C20" s="26" t="s">
        <v>187</v>
      </c>
      <c r="D20" s="42" t="s">
        <v>27</v>
      </c>
      <c r="E20" s="42"/>
      <c r="F20" s="43" t="s">
        <v>10</v>
      </c>
      <c r="G20" s="43" t="s">
        <v>41</v>
      </c>
      <c r="H20" s="43" t="s">
        <v>41</v>
      </c>
      <c r="I20" s="43"/>
      <c r="J20" s="43" t="s">
        <v>28</v>
      </c>
      <c r="K20" s="44" t="s">
        <v>21</v>
      </c>
      <c r="L20" s="38"/>
      <c r="M20" s="38">
        <v>2200000</v>
      </c>
      <c r="N20" s="30">
        <f t="shared" si="0"/>
        <v>2200000</v>
      </c>
      <c r="O20" s="31"/>
      <c r="P20" s="31"/>
      <c r="Q20" s="31"/>
      <c r="R20" s="29"/>
      <c r="S20" s="29"/>
      <c r="T20" s="32">
        <f t="shared" si="1"/>
        <v>0</v>
      </c>
      <c r="U20" s="43" t="s">
        <v>71</v>
      </c>
      <c r="V20" s="39" t="str">
        <f t="shared" si="2"/>
        <v>OK</v>
      </c>
    </row>
    <row r="21" spans="1:22" s="27" customFormat="1" ht="18" thickBot="1" thickTop="1">
      <c r="A21" s="41" t="s">
        <v>45</v>
      </c>
      <c r="B21" s="41" t="s">
        <v>65</v>
      </c>
      <c r="C21" s="40" t="s">
        <v>31</v>
      </c>
      <c r="D21" s="42" t="s">
        <v>31</v>
      </c>
      <c r="E21" s="42"/>
      <c r="F21" s="42" t="s">
        <v>72</v>
      </c>
      <c r="G21" s="42" t="s">
        <v>41</v>
      </c>
      <c r="H21" s="42" t="s">
        <v>41</v>
      </c>
      <c r="I21" s="42"/>
      <c r="J21" s="42" t="s">
        <v>28</v>
      </c>
      <c r="K21" s="45" t="s">
        <v>23</v>
      </c>
      <c r="L21" s="30"/>
      <c r="M21" s="30">
        <v>4009146.87</v>
      </c>
      <c r="N21" s="30">
        <f t="shared" si="0"/>
        <v>4009146.87</v>
      </c>
      <c r="O21" s="31"/>
      <c r="P21" s="31"/>
      <c r="Q21" s="31"/>
      <c r="R21" s="33"/>
      <c r="S21" s="33"/>
      <c r="T21" s="32">
        <f t="shared" si="1"/>
        <v>0</v>
      </c>
      <c r="U21" s="42" t="s">
        <v>73</v>
      </c>
      <c r="V21" s="39" t="str">
        <f t="shared" si="2"/>
        <v>OK</v>
      </c>
    </row>
    <row r="22" spans="1:22" s="27" customFormat="1" ht="18" thickBot="1" thickTop="1">
      <c r="A22" s="41" t="s">
        <v>45</v>
      </c>
      <c r="B22" s="41" t="s">
        <v>65</v>
      </c>
      <c r="C22" s="40" t="s">
        <v>31</v>
      </c>
      <c r="D22" s="42" t="s">
        <v>31</v>
      </c>
      <c r="E22" s="42"/>
      <c r="F22" s="42" t="s">
        <v>72</v>
      </c>
      <c r="G22" s="42" t="s">
        <v>41</v>
      </c>
      <c r="H22" s="42" t="s">
        <v>41</v>
      </c>
      <c r="I22" s="42"/>
      <c r="J22" s="42" t="s">
        <v>28</v>
      </c>
      <c r="K22" s="45" t="s">
        <v>15</v>
      </c>
      <c r="L22" s="30"/>
      <c r="M22" s="30">
        <v>4009146.87</v>
      </c>
      <c r="N22" s="30">
        <f t="shared" si="0"/>
        <v>4009146.87</v>
      </c>
      <c r="O22" s="31"/>
      <c r="P22" s="31"/>
      <c r="Q22" s="31"/>
      <c r="R22" s="33"/>
      <c r="S22" s="33"/>
      <c r="T22" s="32">
        <f t="shared" si="1"/>
        <v>0</v>
      </c>
      <c r="U22" s="42" t="s">
        <v>74</v>
      </c>
      <c r="V22" s="39" t="str">
        <f t="shared" si="2"/>
        <v>OK</v>
      </c>
    </row>
    <row r="23" spans="1:22" s="27" customFormat="1" ht="18" thickBot="1" thickTop="1">
      <c r="A23" s="41" t="s">
        <v>45</v>
      </c>
      <c r="B23" s="41" t="s">
        <v>65</v>
      </c>
      <c r="C23" s="40" t="s">
        <v>31</v>
      </c>
      <c r="D23" s="42" t="s">
        <v>31</v>
      </c>
      <c r="E23" s="42"/>
      <c r="F23" s="42" t="s">
        <v>75</v>
      </c>
      <c r="G23" s="42" t="s">
        <v>41</v>
      </c>
      <c r="H23" s="42" t="s">
        <v>41</v>
      </c>
      <c r="I23" s="42"/>
      <c r="J23" s="42" t="s">
        <v>28</v>
      </c>
      <c r="K23" s="45" t="s">
        <v>13</v>
      </c>
      <c r="L23" s="30"/>
      <c r="M23" s="30">
        <v>5750000</v>
      </c>
      <c r="N23" s="30">
        <f t="shared" si="0"/>
        <v>5750000</v>
      </c>
      <c r="O23" s="31"/>
      <c r="P23" s="31"/>
      <c r="Q23" s="31"/>
      <c r="R23" s="33"/>
      <c r="S23" s="33"/>
      <c r="T23" s="32">
        <f t="shared" si="1"/>
        <v>0</v>
      </c>
      <c r="U23" s="42" t="s">
        <v>76</v>
      </c>
      <c r="V23" s="39" t="str">
        <f t="shared" si="2"/>
        <v>OK</v>
      </c>
    </row>
    <row r="24" spans="1:22" s="48" customFormat="1" ht="18" thickBot="1" thickTop="1">
      <c r="A24" s="41" t="s">
        <v>45</v>
      </c>
      <c r="B24" s="41" t="s">
        <v>65</v>
      </c>
      <c r="C24" s="40" t="s">
        <v>31</v>
      </c>
      <c r="D24" s="42" t="s">
        <v>31</v>
      </c>
      <c r="E24" s="42"/>
      <c r="F24" s="46" t="s">
        <v>72</v>
      </c>
      <c r="G24" s="46" t="s">
        <v>41</v>
      </c>
      <c r="H24" s="46" t="s">
        <v>41</v>
      </c>
      <c r="I24" s="46"/>
      <c r="J24" s="46" t="s">
        <v>28</v>
      </c>
      <c r="K24" s="47" t="s">
        <v>22</v>
      </c>
      <c r="L24" s="38"/>
      <c r="M24" s="38">
        <v>5045857.32</v>
      </c>
      <c r="N24" s="30">
        <f t="shared" si="0"/>
        <v>5045857.32</v>
      </c>
      <c r="O24" s="31"/>
      <c r="P24" s="31"/>
      <c r="Q24" s="31"/>
      <c r="R24" s="29"/>
      <c r="S24" s="29"/>
      <c r="T24" s="32">
        <f t="shared" si="1"/>
        <v>0</v>
      </c>
      <c r="U24" s="46" t="s">
        <v>77</v>
      </c>
      <c r="V24" s="39" t="str">
        <f t="shared" si="2"/>
        <v>OK</v>
      </c>
    </row>
    <row r="25" spans="1:22" s="27" customFormat="1" ht="18" thickBot="1" thickTop="1">
      <c r="A25" s="41" t="s">
        <v>45</v>
      </c>
      <c r="B25" s="41" t="s">
        <v>65</v>
      </c>
      <c r="C25" s="40" t="s">
        <v>31</v>
      </c>
      <c r="D25" s="42" t="s">
        <v>31</v>
      </c>
      <c r="E25" s="42"/>
      <c r="F25" s="42" t="s">
        <v>72</v>
      </c>
      <c r="G25" s="42" t="s">
        <v>41</v>
      </c>
      <c r="H25" s="46" t="s">
        <v>41</v>
      </c>
      <c r="I25" s="42"/>
      <c r="J25" s="42" t="s">
        <v>28</v>
      </c>
      <c r="K25" s="45" t="s">
        <v>22</v>
      </c>
      <c r="L25" s="30"/>
      <c r="M25" s="30">
        <v>4971288</v>
      </c>
      <c r="N25" s="30">
        <f t="shared" si="0"/>
        <v>4971288</v>
      </c>
      <c r="O25" s="31"/>
      <c r="P25" s="31"/>
      <c r="Q25" s="31"/>
      <c r="R25" s="33"/>
      <c r="S25" s="33"/>
      <c r="T25" s="32">
        <f t="shared" si="1"/>
        <v>0</v>
      </c>
      <c r="U25" s="42" t="s">
        <v>78</v>
      </c>
      <c r="V25" s="39" t="str">
        <f t="shared" si="2"/>
        <v>OK</v>
      </c>
    </row>
    <row r="26" spans="1:22" s="27" customFormat="1" ht="18" thickBot="1" thickTop="1">
      <c r="A26" s="41" t="s">
        <v>45</v>
      </c>
      <c r="B26" s="41" t="s">
        <v>32</v>
      </c>
      <c r="C26" s="26" t="s">
        <v>187</v>
      </c>
      <c r="D26" s="42" t="s">
        <v>27</v>
      </c>
      <c r="E26" s="42"/>
      <c r="F26" s="42" t="s">
        <v>79</v>
      </c>
      <c r="G26" s="42" t="s">
        <v>80</v>
      </c>
      <c r="H26" s="42"/>
      <c r="I26" s="42"/>
      <c r="J26" s="42" t="s">
        <v>52</v>
      </c>
      <c r="K26" s="45" t="s">
        <v>14</v>
      </c>
      <c r="L26" s="30"/>
      <c r="M26" s="30"/>
      <c r="N26" s="30">
        <f t="shared" si="0"/>
        <v>0</v>
      </c>
      <c r="O26" s="31"/>
      <c r="P26" s="31"/>
      <c r="Q26" s="31"/>
      <c r="R26" s="33">
        <v>116000</v>
      </c>
      <c r="S26" s="33"/>
      <c r="T26" s="32">
        <f t="shared" si="1"/>
        <v>116000</v>
      </c>
      <c r="U26" s="42" t="s">
        <v>81</v>
      </c>
      <c r="V26" s="39" t="str">
        <f t="shared" si="2"/>
        <v>Invalid</v>
      </c>
    </row>
    <row r="27" spans="1:22" s="27" customFormat="1" ht="18" thickBot="1" thickTop="1">
      <c r="A27" s="41" t="s">
        <v>45</v>
      </c>
      <c r="B27" s="41" t="s">
        <v>32</v>
      </c>
      <c r="C27" s="26" t="s">
        <v>187</v>
      </c>
      <c r="D27" s="42" t="s">
        <v>27</v>
      </c>
      <c r="E27" s="42"/>
      <c r="F27" s="42" t="s">
        <v>79</v>
      </c>
      <c r="G27" s="42" t="s">
        <v>82</v>
      </c>
      <c r="H27" s="42" t="s">
        <v>33</v>
      </c>
      <c r="I27" s="42" t="s">
        <v>83</v>
      </c>
      <c r="J27" s="42" t="s">
        <v>52</v>
      </c>
      <c r="K27" s="45" t="s">
        <v>12</v>
      </c>
      <c r="L27" s="30"/>
      <c r="M27" s="30"/>
      <c r="N27" s="30">
        <f t="shared" si="0"/>
        <v>0</v>
      </c>
      <c r="O27" s="31"/>
      <c r="P27" s="31"/>
      <c r="Q27" s="31"/>
      <c r="R27" s="33">
        <v>400000</v>
      </c>
      <c r="S27" s="33"/>
      <c r="T27" s="32">
        <f t="shared" si="1"/>
        <v>400000</v>
      </c>
      <c r="U27" s="42" t="s">
        <v>84</v>
      </c>
      <c r="V27" s="39" t="str">
        <f t="shared" si="2"/>
        <v>Invalid</v>
      </c>
    </row>
    <row r="28" spans="1:22" s="27" customFormat="1" ht="18" thickBot="1" thickTop="1">
      <c r="A28" s="41" t="s">
        <v>45</v>
      </c>
      <c r="B28" s="41" t="s">
        <v>32</v>
      </c>
      <c r="C28" s="26" t="s">
        <v>187</v>
      </c>
      <c r="D28" s="42" t="s">
        <v>27</v>
      </c>
      <c r="E28" s="42"/>
      <c r="F28" s="42" t="s">
        <v>79</v>
      </c>
      <c r="G28" s="42" t="s">
        <v>85</v>
      </c>
      <c r="H28" s="42" t="s">
        <v>33</v>
      </c>
      <c r="I28" s="42" t="s">
        <v>83</v>
      </c>
      <c r="J28" s="42" t="s">
        <v>52</v>
      </c>
      <c r="K28" s="45" t="s">
        <v>11</v>
      </c>
      <c r="L28" s="30"/>
      <c r="M28" s="30"/>
      <c r="N28" s="30">
        <f t="shared" si="0"/>
        <v>0</v>
      </c>
      <c r="O28" s="31"/>
      <c r="P28" s="31"/>
      <c r="Q28" s="31"/>
      <c r="R28" s="33">
        <v>165000</v>
      </c>
      <c r="S28" s="33"/>
      <c r="T28" s="32">
        <f t="shared" si="1"/>
        <v>165000</v>
      </c>
      <c r="U28" s="42" t="s">
        <v>84</v>
      </c>
      <c r="V28" s="39" t="str">
        <f t="shared" si="2"/>
        <v>Invalid</v>
      </c>
    </row>
    <row r="29" spans="1:22" s="27" customFormat="1" ht="18" thickBot="1" thickTop="1">
      <c r="A29" s="49" t="s">
        <v>45</v>
      </c>
      <c r="B29" s="49" t="s">
        <v>32</v>
      </c>
      <c r="C29" s="26" t="s">
        <v>187</v>
      </c>
      <c r="D29" s="50" t="s">
        <v>29</v>
      </c>
      <c r="E29" s="42"/>
      <c r="F29" s="42" t="s">
        <v>17</v>
      </c>
      <c r="G29" s="42" t="s">
        <v>172</v>
      </c>
      <c r="H29" s="42"/>
      <c r="I29" s="42" t="s">
        <v>173</v>
      </c>
      <c r="J29" s="42" t="s">
        <v>52</v>
      </c>
      <c r="K29" s="45" t="s">
        <v>22</v>
      </c>
      <c r="L29" s="30"/>
      <c r="M29" s="30"/>
      <c r="N29" s="30">
        <f t="shared" si="0"/>
        <v>0</v>
      </c>
      <c r="O29" s="31"/>
      <c r="P29" s="31"/>
      <c r="Q29" s="31"/>
      <c r="R29" s="33">
        <v>3743</v>
      </c>
      <c r="S29" s="33"/>
      <c r="T29" s="32">
        <f t="shared" si="1"/>
        <v>3743</v>
      </c>
      <c r="U29" s="42" t="s">
        <v>174</v>
      </c>
      <c r="V29" s="39" t="str">
        <f t="shared" si="2"/>
        <v>Invalid</v>
      </c>
    </row>
    <row r="30" spans="1:22" s="27" customFormat="1" ht="18" thickBot="1" thickTop="1">
      <c r="A30" s="49" t="s">
        <v>45</v>
      </c>
      <c r="B30" s="49" t="s">
        <v>32</v>
      </c>
      <c r="C30" s="26" t="s">
        <v>187</v>
      </c>
      <c r="D30" s="50" t="s">
        <v>29</v>
      </c>
      <c r="E30" s="42"/>
      <c r="F30" s="42" t="s">
        <v>17</v>
      </c>
      <c r="G30" s="42" t="s">
        <v>172</v>
      </c>
      <c r="H30" s="42"/>
      <c r="I30" s="42" t="s">
        <v>173</v>
      </c>
      <c r="J30" s="42" t="s">
        <v>52</v>
      </c>
      <c r="K30" s="45" t="s">
        <v>22</v>
      </c>
      <c r="L30" s="30"/>
      <c r="M30" s="30"/>
      <c r="N30" s="30">
        <f t="shared" si="0"/>
        <v>0</v>
      </c>
      <c r="O30" s="31"/>
      <c r="P30" s="31"/>
      <c r="Q30" s="31"/>
      <c r="R30" s="33">
        <v>68445</v>
      </c>
      <c r="S30" s="33"/>
      <c r="T30" s="32">
        <f t="shared" si="1"/>
        <v>68445</v>
      </c>
      <c r="U30" s="42" t="s">
        <v>175</v>
      </c>
      <c r="V30" s="39" t="str">
        <f t="shared" si="2"/>
        <v>Invalid</v>
      </c>
    </row>
    <row r="31" spans="1:22" s="27" customFormat="1" ht="51" thickBot="1" thickTop="1">
      <c r="A31" s="41" t="s">
        <v>45</v>
      </c>
      <c r="B31" s="41" t="s">
        <v>32</v>
      </c>
      <c r="C31" s="26" t="s">
        <v>187</v>
      </c>
      <c r="D31" s="42" t="s">
        <v>29</v>
      </c>
      <c r="E31" s="42"/>
      <c r="F31" s="42" t="s">
        <v>18</v>
      </c>
      <c r="G31" s="43" t="s">
        <v>86</v>
      </c>
      <c r="H31" s="42" t="s">
        <v>30</v>
      </c>
      <c r="I31" s="42" t="s">
        <v>83</v>
      </c>
      <c r="J31" s="42" t="s">
        <v>28</v>
      </c>
      <c r="K31" s="45" t="s">
        <v>13</v>
      </c>
      <c r="L31" s="30"/>
      <c r="M31" s="30"/>
      <c r="N31" s="30">
        <f t="shared" si="0"/>
        <v>0</v>
      </c>
      <c r="O31" s="31"/>
      <c r="P31" s="31"/>
      <c r="Q31" s="31"/>
      <c r="R31" s="33"/>
      <c r="S31" s="33">
        <f>3.2*1000000</f>
        <v>3200000</v>
      </c>
      <c r="T31" s="32">
        <f t="shared" si="1"/>
        <v>3200000</v>
      </c>
      <c r="U31" s="42" t="s">
        <v>176</v>
      </c>
      <c r="V31" s="39" t="str">
        <f t="shared" si="2"/>
        <v>Invalid</v>
      </c>
    </row>
    <row r="32" spans="1:22" s="27" customFormat="1" ht="34.5" thickBot="1" thickTop="1">
      <c r="A32" s="41" t="s">
        <v>45</v>
      </c>
      <c r="B32" s="41" t="s">
        <v>32</v>
      </c>
      <c r="C32" s="26" t="s">
        <v>187</v>
      </c>
      <c r="D32" s="42" t="s">
        <v>29</v>
      </c>
      <c r="E32" s="42"/>
      <c r="F32" s="42" t="s">
        <v>17</v>
      </c>
      <c r="G32" s="43" t="s">
        <v>87</v>
      </c>
      <c r="H32" s="42" t="s">
        <v>30</v>
      </c>
      <c r="I32" s="42" t="s">
        <v>83</v>
      </c>
      <c r="J32" s="42" t="s">
        <v>28</v>
      </c>
      <c r="K32" s="45" t="s">
        <v>14</v>
      </c>
      <c r="L32" s="30"/>
      <c r="M32" s="30"/>
      <c r="N32" s="30">
        <f t="shared" si="0"/>
        <v>0</v>
      </c>
      <c r="O32" s="31"/>
      <c r="P32" s="31"/>
      <c r="Q32" s="31"/>
      <c r="R32" s="33"/>
      <c r="S32" s="33">
        <f>2.2*1000000</f>
        <v>2200000</v>
      </c>
      <c r="T32" s="32">
        <f t="shared" si="1"/>
        <v>2200000</v>
      </c>
      <c r="U32" s="42" t="s">
        <v>177</v>
      </c>
      <c r="V32" s="39" t="str">
        <f t="shared" si="2"/>
        <v>Invalid</v>
      </c>
    </row>
    <row r="33" spans="1:22" s="27" customFormat="1" ht="51" thickBot="1" thickTop="1">
      <c r="A33" s="41" t="s">
        <v>45</v>
      </c>
      <c r="B33" s="41" t="s">
        <v>32</v>
      </c>
      <c r="C33" s="26" t="s">
        <v>187</v>
      </c>
      <c r="D33" s="42" t="s">
        <v>29</v>
      </c>
      <c r="E33" s="42"/>
      <c r="F33" s="42" t="s">
        <v>18</v>
      </c>
      <c r="G33" s="43" t="s">
        <v>88</v>
      </c>
      <c r="H33" s="42" t="s">
        <v>30</v>
      </c>
      <c r="I33" s="42" t="s">
        <v>89</v>
      </c>
      <c r="J33" s="42" t="s">
        <v>52</v>
      </c>
      <c r="K33" s="45" t="s">
        <v>13</v>
      </c>
      <c r="L33" s="30"/>
      <c r="M33" s="30"/>
      <c r="N33" s="30">
        <f t="shared" si="0"/>
        <v>0</v>
      </c>
      <c r="O33" s="31"/>
      <c r="P33" s="31"/>
      <c r="Q33" s="31"/>
      <c r="R33" s="33"/>
      <c r="S33" s="33">
        <f>0.77*1000000</f>
        <v>770000</v>
      </c>
      <c r="T33" s="32">
        <f t="shared" si="1"/>
        <v>770000</v>
      </c>
      <c r="U33" s="42" t="s">
        <v>178</v>
      </c>
      <c r="V33" s="39" t="str">
        <f t="shared" si="2"/>
        <v>Invalid</v>
      </c>
    </row>
    <row r="34" spans="1:22" s="27" customFormat="1" ht="18" thickBot="1" thickTop="1">
      <c r="A34" s="41" t="s">
        <v>45</v>
      </c>
      <c r="B34" s="41" t="s">
        <v>32</v>
      </c>
      <c r="C34" s="26" t="s">
        <v>187</v>
      </c>
      <c r="D34" s="28" t="s">
        <v>27</v>
      </c>
      <c r="E34" s="42"/>
      <c r="F34" s="42" t="s">
        <v>90</v>
      </c>
      <c r="G34" s="43" t="s">
        <v>91</v>
      </c>
      <c r="H34" s="42" t="s">
        <v>30</v>
      </c>
      <c r="I34" s="42" t="s">
        <v>92</v>
      </c>
      <c r="J34" s="42" t="s">
        <v>52</v>
      </c>
      <c r="K34" s="45" t="s">
        <v>25</v>
      </c>
      <c r="L34" s="30">
        <v>700000</v>
      </c>
      <c r="M34" s="30"/>
      <c r="N34" s="30">
        <f t="shared" si="0"/>
        <v>700000</v>
      </c>
      <c r="O34" s="31"/>
      <c r="P34" s="31"/>
      <c r="Q34" s="31"/>
      <c r="R34" s="33">
        <v>200000</v>
      </c>
      <c r="S34" s="33"/>
      <c r="T34" s="32">
        <f t="shared" si="1"/>
        <v>200000</v>
      </c>
      <c r="U34" s="42" t="s">
        <v>93</v>
      </c>
      <c r="V34" s="39" t="str">
        <f t="shared" si="2"/>
        <v>OK</v>
      </c>
    </row>
    <row r="35" spans="1:22" s="27" customFormat="1" ht="18" thickBot="1" thickTop="1">
      <c r="A35" s="41" t="s">
        <v>45</v>
      </c>
      <c r="B35" s="41" t="s">
        <v>32</v>
      </c>
      <c r="C35" s="40" t="s">
        <v>31</v>
      </c>
      <c r="D35" s="42" t="s">
        <v>31</v>
      </c>
      <c r="E35" s="42"/>
      <c r="F35" s="42" t="s">
        <v>94</v>
      </c>
      <c r="G35" s="43" t="s">
        <v>95</v>
      </c>
      <c r="H35" s="28" t="s">
        <v>36</v>
      </c>
      <c r="I35" s="42" t="s">
        <v>96</v>
      </c>
      <c r="J35" s="42" t="s">
        <v>97</v>
      </c>
      <c r="K35" s="45" t="s">
        <v>11</v>
      </c>
      <c r="L35" s="30">
        <v>177339</v>
      </c>
      <c r="M35" s="30">
        <v>1236491</v>
      </c>
      <c r="N35" s="30">
        <f t="shared" si="0"/>
        <v>1413830</v>
      </c>
      <c r="O35" s="31"/>
      <c r="P35" s="31"/>
      <c r="Q35" s="31"/>
      <c r="R35" s="33">
        <v>177339</v>
      </c>
      <c r="S35" s="33">
        <v>1236491</v>
      </c>
      <c r="T35" s="32">
        <f t="shared" si="1"/>
        <v>1413830</v>
      </c>
      <c r="U35" s="42" t="s">
        <v>98</v>
      </c>
      <c r="V35" s="39" t="str">
        <f t="shared" si="2"/>
        <v>OK</v>
      </c>
    </row>
    <row r="36" spans="1:22" s="27" customFormat="1" ht="18" thickBot="1" thickTop="1">
      <c r="A36" s="41" t="s">
        <v>45</v>
      </c>
      <c r="B36" s="41" t="s">
        <v>32</v>
      </c>
      <c r="C36" s="26" t="s">
        <v>187</v>
      </c>
      <c r="D36" s="42" t="s">
        <v>34</v>
      </c>
      <c r="E36" s="42"/>
      <c r="F36" s="42" t="s">
        <v>99</v>
      </c>
      <c r="G36" s="42" t="s">
        <v>100</v>
      </c>
      <c r="H36" s="42"/>
      <c r="I36" s="42"/>
      <c r="J36" s="42" t="s">
        <v>52</v>
      </c>
      <c r="K36" s="45" t="s">
        <v>12</v>
      </c>
      <c r="L36" s="30"/>
      <c r="M36" s="30"/>
      <c r="N36" s="30">
        <f t="shared" si="0"/>
        <v>0</v>
      </c>
      <c r="O36" s="31"/>
      <c r="P36" s="31"/>
      <c r="Q36" s="31"/>
      <c r="R36" s="33">
        <v>1000000</v>
      </c>
      <c r="S36" s="33"/>
      <c r="T36" s="32">
        <f t="shared" si="1"/>
        <v>1000000</v>
      </c>
      <c r="U36" s="42" t="s">
        <v>101</v>
      </c>
      <c r="V36" s="39" t="str">
        <f t="shared" si="2"/>
        <v>Invalid</v>
      </c>
    </row>
    <row r="37" spans="1:22" s="27" customFormat="1" ht="18" thickBot="1" thickTop="1">
      <c r="A37" s="41" t="s">
        <v>45</v>
      </c>
      <c r="B37" s="41" t="s">
        <v>32</v>
      </c>
      <c r="C37" s="26" t="s">
        <v>187</v>
      </c>
      <c r="D37" s="42" t="s">
        <v>39</v>
      </c>
      <c r="E37" s="42"/>
      <c r="F37" s="42" t="s">
        <v>102</v>
      </c>
      <c r="G37" s="42" t="s">
        <v>103</v>
      </c>
      <c r="H37" s="42" t="s">
        <v>33</v>
      </c>
      <c r="I37" s="42" t="s">
        <v>104</v>
      </c>
      <c r="J37" s="42" t="s">
        <v>28</v>
      </c>
      <c r="K37" s="45">
        <v>2013</v>
      </c>
      <c r="L37" s="30">
        <v>250000</v>
      </c>
      <c r="M37" s="30">
        <v>250000</v>
      </c>
      <c r="N37" s="30">
        <f t="shared" si="0"/>
        <v>500000</v>
      </c>
      <c r="O37" s="31"/>
      <c r="P37" s="31"/>
      <c r="Q37" s="31"/>
      <c r="R37" s="33"/>
      <c r="S37" s="33"/>
      <c r="T37" s="32">
        <f t="shared" si="1"/>
        <v>0</v>
      </c>
      <c r="U37" s="42" t="s">
        <v>105</v>
      </c>
      <c r="V37" s="39" t="str">
        <f t="shared" si="2"/>
        <v>OK</v>
      </c>
    </row>
    <row r="38" spans="1:22" s="27" customFormat="1" ht="18" thickBot="1" thickTop="1">
      <c r="A38" s="41" t="s">
        <v>45</v>
      </c>
      <c r="B38" s="41" t="s">
        <v>32</v>
      </c>
      <c r="C38" s="26" t="s">
        <v>187</v>
      </c>
      <c r="D38" s="42" t="s">
        <v>39</v>
      </c>
      <c r="E38" s="42"/>
      <c r="F38" s="42"/>
      <c r="G38" s="42" t="s">
        <v>106</v>
      </c>
      <c r="H38" s="42" t="s">
        <v>33</v>
      </c>
      <c r="I38" s="42" t="s">
        <v>107</v>
      </c>
      <c r="J38" s="42" t="s">
        <v>52</v>
      </c>
      <c r="K38" s="45" t="s">
        <v>14</v>
      </c>
      <c r="L38" s="30"/>
      <c r="M38" s="30"/>
      <c r="N38" s="30">
        <f t="shared" si="0"/>
        <v>0</v>
      </c>
      <c r="O38" s="31"/>
      <c r="P38" s="31"/>
      <c r="Q38" s="31"/>
      <c r="R38" s="33">
        <v>130000</v>
      </c>
      <c r="S38" s="33"/>
      <c r="T38" s="32">
        <f t="shared" si="1"/>
        <v>130000</v>
      </c>
      <c r="U38" s="42" t="s">
        <v>108</v>
      </c>
      <c r="V38" s="39" t="str">
        <f t="shared" si="2"/>
        <v>Invalid</v>
      </c>
    </row>
    <row r="39" spans="1:22" s="27" customFormat="1" ht="18" thickBot="1" thickTop="1">
      <c r="A39" s="41" t="s">
        <v>45</v>
      </c>
      <c r="B39" s="41"/>
      <c r="C39" s="26" t="s">
        <v>187</v>
      </c>
      <c r="D39" s="28" t="s">
        <v>27</v>
      </c>
      <c r="E39" s="42"/>
      <c r="F39" s="42" t="s">
        <v>20</v>
      </c>
      <c r="G39" s="42" t="s">
        <v>109</v>
      </c>
      <c r="H39" s="46" t="s">
        <v>41</v>
      </c>
      <c r="I39" s="42" t="s">
        <v>110</v>
      </c>
      <c r="J39" s="42" t="s">
        <v>43</v>
      </c>
      <c r="K39" s="45" t="s">
        <v>21</v>
      </c>
      <c r="L39" s="30">
        <v>250000</v>
      </c>
      <c r="M39" s="30"/>
      <c r="N39" s="30">
        <f t="shared" si="0"/>
        <v>250000</v>
      </c>
      <c r="O39" s="31"/>
      <c r="P39" s="31"/>
      <c r="Q39" s="31"/>
      <c r="R39" s="33"/>
      <c r="S39" s="33"/>
      <c r="T39" s="32">
        <f t="shared" si="1"/>
        <v>0</v>
      </c>
      <c r="U39" s="42" t="s">
        <v>110</v>
      </c>
      <c r="V39" s="39" t="str">
        <f t="shared" si="2"/>
        <v>OK</v>
      </c>
    </row>
    <row r="40" spans="1:22" s="27" customFormat="1" ht="18" thickBot="1" thickTop="1">
      <c r="A40" s="41" t="s">
        <v>45</v>
      </c>
      <c r="B40" s="41"/>
      <c r="C40" s="26" t="s">
        <v>187</v>
      </c>
      <c r="D40" s="28" t="s">
        <v>27</v>
      </c>
      <c r="E40" s="42"/>
      <c r="F40" s="42" t="s">
        <v>20</v>
      </c>
      <c r="G40" s="42" t="s">
        <v>111</v>
      </c>
      <c r="H40" s="46" t="s">
        <v>41</v>
      </c>
      <c r="I40" s="42" t="s">
        <v>112</v>
      </c>
      <c r="J40" s="42" t="s">
        <v>28</v>
      </c>
      <c r="K40" s="45" t="s">
        <v>23</v>
      </c>
      <c r="L40" s="30">
        <v>750000</v>
      </c>
      <c r="M40" s="30"/>
      <c r="N40" s="30">
        <f t="shared" si="0"/>
        <v>750000</v>
      </c>
      <c r="O40" s="31"/>
      <c r="P40" s="31"/>
      <c r="Q40" s="31"/>
      <c r="R40" s="33">
        <v>512868.74</v>
      </c>
      <c r="S40" s="33"/>
      <c r="T40" s="32">
        <f t="shared" si="1"/>
        <v>512868.74</v>
      </c>
      <c r="U40" s="42" t="s">
        <v>112</v>
      </c>
      <c r="V40" s="39" t="str">
        <f t="shared" si="2"/>
        <v>OK</v>
      </c>
    </row>
    <row r="41" spans="1:22" s="27" customFormat="1" ht="18" thickBot="1" thickTop="1">
      <c r="A41" s="41" t="s">
        <v>45</v>
      </c>
      <c r="B41" s="41"/>
      <c r="C41" s="26" t="s">
        <v>187</v>
      </c>
      <c r="D41" s="28" t="s">
        <v>27</v>
      </c>
      <c r="E41" s="42"/>
      <c r="F41" s="42" t="s">
        <v>20</v>
      </c>
      <c r="G41" s="42" t="s">
        <v>113</v>
      </c>
      <c r="H41" s="46" t="s">
        <v>41</v>
      </c>
      <c r="I41" s="42" t="s">
        <v>114</v>
      </c>
      <c r="J41" s="42" t="s">
        <v>28</v>
      </c>
      <c r="K41" s="45" t="s">
        <v>23</v>
      </c>
      <c r="L41" s="30">
        <v>525000</v>
      </c>
      <c r="M41" s="30"/>
      <c r="N41" s="30">
        <f t="shared" si="0"/>
        <v>525000</v>
      </c>
      <c r="O41" s="31"/>
      <c r="P41" s="31"/>
      <c r="Q41" s="31"/>
      <c r="R41" s="33">
        <v>250000</v>
      </c>
      <c r="S41" s="33"/>
      <c r="T41" s="32">
        <f t="shared" si="1"/>
        <v>250000</v>
      </c>
      <c r="U41" s="42" t="s">
        <v>114</v>
      </c>
      <c r="V41" s="39" t="str">
        <f t="shared" si="2"/>
        <v>OK</v>
      </c>
    </row>
    <row r="42" spans="1:22" s="27" customFormat="1" ht="18" thickBot="1" thickTop="1">
      <c r="A42" s="41" t="s">
        <v>45</v>
      </c>
      <c r="B42" s="41"/>
      <c r="C42" s="26" t="s">
        <v>187</v>
      </c>
      <c r="D42" s="28" t="s">
        <v>27</v>
      </c>
      <c r="E42" s="42"/>
      <c r="F42" s="42" t="s">
        <v>20</v>
      </c>
      <c r="G42" s="42" t="s">
        <v>115</v>
      </c>
      <c r="H42" s="42" t="s">
        <v>124</v>
      </c>
      <c r="I42" s="42" t="s">
        <v>116</v>
      </c>
      <c r="J42" s="42" t="s">
        <v>28</v>
      </c>
      <c r="K42" s="45" t="s">
        <v>21</v>
      </c>
      <c r="L42" s="30">
        <v>2001000</v>
      </c>
      <c r="M42" s="30"/>
      <c r="N42" s="30">
        <f t="shared" si="0"/>
        <v>2001000</v>
      </c>
      <c r="O42" s="31"/>
      <c r="P42" s="31"/>
      <c r="Q42" s="31"/>
      <c r="R42" s="33">
        <v>153500</v>
      </c>
      <c r="S42" s="33"/>
      <c r="T42" s="32">
        <f t="shared" si="1"/>
        <v>153500</v>
      </c>
      <c r="U42" s="42" t="s">
        <v>116</v>
      </c>
      <c r="V42" s="39" t="str">
        <f t="shared" si="2"/>
        <v>OK</v>
      </c>
    </row>
    <row r="43" spans="1:22" s="27" customFormat="1" ht="18" thickBot="1" thickTop="1">
      <c r="A43" s="41" t="s">
        <v>45</v>
      </c>
      <c r="B43" s="41"/>
      <c r="C43" s="26" t="s">
        <v>187</v>
      </c>
      <c r="D43" s="28" t="s">
        <v>27</v>
      </c>
      <c r="E43" s="42"/>
      <c r="F43" s="42" t="s">
        <v>20</v>
      </c>
      <c r="G43" s="42" t="s">
        <v>117</v>
      </c>
      <c r="H43" s="46" t="s">
        <v>41</v>
      </c>
      <c r="I43" s="42" t="s">
        <v>118</v>
      </c>
      <c r="J43" s="42" t="s">
        <v>28</v>
      </c>
      <c r="K43" s="45" t="s">
        <v>13</v>
      </c>
      <c r="L43" s="30">
        <v>684225</v>
      </c>
      <c r="M43" s="30"/>
      <c r="N43" s="30">
        <f t="shared" si="0"/>
        <v>684225</v>
      </c>
      <c r="O43" s="31"/>
      <c r="P43" s="31"/>
      <c r="Q43" s="31"/>
      <c r="R43" s="33">
        <v>684225</v>
      </c>
      <c r="S43" s="33"/>
      <c r="T43" s="32">
        <f t="shared" si="1"/>
        <v>684225</v>
      </c>
      <c r="U43" s="42" t="s">
        <v>118</v>
      </c>
      <c r="V43" s="39" t="str">
        <f t="shared" si="2"/>
        <v>OK</v>
      </c>
    </row>
    <row r="44" spans="1:22" s="27" customFormat="1" ht="18" thickBot="1" thickTop="1">
      <c r="A44" s="41" t="s">
        <v>45</v>
      </c>
      <c r="B44" s="41"/>
      <c r="C44" s="26" t="s">
        <v>187</v>
      </c>
      <c r="D44" s="28" t="s">
        <v>27</v>
      </c>
      <c r="E44" s="42"/>
      <c r="F44" s="42" t="s">
        <v>20</v>
      </c>
      <c r="G44" s="42" t="s">
        <v>119</v>
      </c>
      <c r="H44" s="42" t="s">
        <v>180</v>
      </c>
      <c r="I44" s="42" t="s">
        <v>120</v>
      </c>
      <c r="J44" s="42" t="s">
        <v>43</v>
      </c>
      <c r="K44" s="45" t="s">
        <v>21</v>
      </c>
      <c r="L44" s="30">
        <v>356000</v>
      </c>
      <c r="M44" s="30"/>
      <c r="N44" s="30">
        <f t="shared" si="0"/>
        <v>356000</v>
      </c>
      <c r="O44" s="31"/>
      <c r="P44" s="31"/>
      <c r="Q44" s="31"/>
      <c r="R44" s="33">
        <v>276757</v>
      </c>
      <c r="S44" s="33"/>
      <c r="T44" s="32">
        <f t="shared" si="1"/>
        <v>276757</v>
      </c>
      <c r="U44" s="42" t="s">
        <v>120</v>
      </c>
      <c r="V44" s="39" t="str">
        <f t="shared" si="2"/>
        <v>OK</v>
      </c>
    </row>
    <row r="45" spans="1:22" s="27" customFormat="1" ht="18" thickBot="1" thickTop="1">
      <c r="A45" s="41" t="s">
        <v>45</v>
      </c>
      <c r="B45" s="41"/>
      <c r="C45" s="26" t="s">
        <v>187</v>
      </c>
      <c r="D45" s="28" t="s">
        <v>27</v>
      </c>
      <c r="E45" s="42"/>
      <c r="F45" s="42" t="s">
        <v>20</v>
      </c>
      <c r="G45" s="42" t="s">
        <v>121</v>
      </c>
      <c r="H45" s="46" t="s">
        <v>41</v>
      </c>
      <c r="I45" s="42" t="s">
        <v>122</v>
      </c>
      <c r="J45" s="42" t="s">
        <v>43</v>
      </c>
      <c r="K45" s="45" t="s">
        <v>23</v>
      </c>
      <c r="L45" s="30">
        <v>450000</v>
      </c>
      <c r="M45" s="30"/>
      <c r="N45" s="30">
        <f aca="true" t="shared" si="3" ref="N45:N66">SUM(L45:M45)</f>
        <v>450000</v>
      </c>
      <c r="O45" s="31"/>
      <c r="P45" s="31"/>
      <c r="Q45" s="31"/>
      <c r="R45" s="33">
        <v>248000</v>
      </c>
      <c r="S45" s="33"/>
      <c r="T45" s="32">
        <f t="shared" si="1"/>
        <v>248000</v>
      </c>
      <c r="U45" s="42" t="s">
        <v>122</v>
      </c>
      <c r="V45" s="39" t="str">
        <f t="shared" si="2"/>
        <v>OK</v>
      </c>
    </row>
    <row r="46" spans="1:22" s="27" customFormat="1" ht="18" thickBot="1" thickTop="1">
      <c r="A46" s="41" t="s">
        <v>45</v>
      </c>
      <c r="B46" s="41"/>
      <c r="C46" s="26" t="s">
        <v>187</v>
      </c>
      <c r="D46" s="42" t="s">
        <v>27</v>
      </c>
      <c r="E46" s="42"/>
      <c r="F46" s="42" t="s">
        <v>9</v>
      </c>
      <c r="G46" s="42" t="s">
        <v>123</v>
      </c>
      <c r="H46" s="42" t="s">
        <v>124</v>
      </c>
      <c r="I46" s="42" t="s">
        <v>125</v>
      </c>
      <c r="J46" s="42" t="s">
        <v>28</v>
      </c>
      <c r="K46" s="45" t="s">
        <v>25</v>
      </c>
      <c r="L46" s="30">
        <v>2750000</v>
      </c>
      <c r="M46" s="30"/>
      <c r="N46" s="30">
        <f t="shared" si="3"/>
        <v>2750000</v>
      </c>
      <c r="O46" s="31"/>
      <c r="P46" s="31"/>
      <c r="Q46" s="31"/>
      <c r="R46" s="33">
        <v>2750000</v>
      </c>
      <c r="S46" s="33"/>
      <c r="T46" s="32">
        <f t="shared" si="1"/>
        <v>2750000</v>
      </c>
      <c r="U46" s="42" t="s">
        <v>125</v>
      </c>
      <c r="V46" s="39" t="str">
        <f t="shared" si="2"/>
        <v>OK</v>
      </c>
    </row>
    <row r="47" spans="1:22" s="27" customFormat="1" ht="18" thickBot="1" thickTop="1">
      <c r="A47" s="41" t="s">
        <v>45</v>
      </c>
      <c r="B47" s="41"/>
      <c r="C47" s="26" t="s">
        <v>187</v>
      </c>
      <c r="D47" s="42" t="s">
        <v>27</v>
      </c>
      <c r="E47" s="42"/>
      <c r="F47" s="42" t="s">
        <v>9</v>
      </c>
      <c r="G47" s="42" t="s">
        <v>126</v>
      </c>
      <c r="H47" s="42" t="s">
        <v>180</v>
      </c>
      <c r="I47" s="42" t="s">
        <v>127</v>
      </c>
      <c r="J47" s="42" t="s">
        <v>128</v>
      </c>
      <c r="K47" s="45" t="s">
        <v>129</v>
      </c>
      <c r="L47" s="30">
        <v>250000</v>
      </c>
      <c r="M47" s="30"/>
      <c r="N47" s="30">
        <f t="shared" si="3"/>
        <v>250000</v>
      </c>
      <c r="O47" s="31"/>
      <c r="P47" s="31"/>
      <c r="Q47" s="31"/>
      <c r="R47" s="33">
        <v>250000</v>
      </c>
      <c r="S47" s="33"/>
      <c r="T47" s="32">
        <f t="shared" si="1"/>
        <v>250000</v>
      </c>
      <c r="U47" s="42" t="s">
        <v>127</v>
      </c>
      <c r="V47" s="39" t="str">
        <f t="shared" si="2"/>
        <v>OK</v>
      </c>
    </row>
    <row r="48" spans="1:22" s="27" customFormat="1" ht="18" thickBot="1" thickTop="1">
      <c r="A48" s="41" t="s">
        <v>45</v>
      </c>
      <c r="B48" s="41"/>
      <c r="C48" s="26" t="s">
        <v>187</v>
      </c>
      <c r="D48" s="42" t="s">
        <v>27</v>
      </c>
      <c r="E48" s="42"/>
      <c r="F48" s="42" t="s">
        <v>9</v>
      </c>
      <c r="G48" s="42" t="s">
        <v>130</v>
      </c>
      <c r="H48" s="46" t="s">
        <v>41</v>
      </c>
      <c r="I48" s="42" t="s">
        <v>131</v>
      </c>
      <c r="J48" s="42" t="s">
        <v>28</v>
      </c>
      <c r="K48" s="45" t="s">
        <v>13</v>
      </c>
      <c r="L48" s="30">
        <v>1500000</v>
      </c>
      <c r="M48" s="30"/>
      <c r="N48" s="30">
        <f t="shared" si="3"/>
        <v>1500000</v>
      </c>
      <c r="O48" s="31"/>
      <c r="P48" s="31"/>
      <c r="Q48" s="31"/>
      <c r="R48" s="33">
        <v>1500000</v>
      </c>
      <c r="S48" s="33"/>
      <c r="T48" s="32">
        <f t="shared" si="1"/>
        <v>1500000</v>
      </c>
      <c r="U48" s="42" t="s">
        <v>131</v>
      </c>
      <c r="V48" s="39" t="str">
        <f t="shared" si="2"/>
        <v>OK</v>
      </c>
    </row>
    <row r="49" spans="1:22" s="27" customFormat="1" ht="34.5" thickBot="1" thickTop="1">
      <c r="A49" s="41" t="s">
        <v>45</v>
      </c>
      <c r="B49" s="41"/>
      <c r="C49" s="26" t="s">
        <v>187</v>
      </c>
      <c r="D49" s="42" t="s">
        <v>27</v>
      </c>
      <c r="E49" s="42"/>
      <c r="F49" s="42" t="s">
        <v>9</v>
      </c>
      <c r="G49" s="43" t="s">
        <v>132</v>
      </c>
      <c r="H49" s="46" t="s">
        <v>41</v>
      </c>
      <c r="I49" s="42" t="s">
        <v>133</v>
      </c>
      <c r="J49" s="42" t="s">
        <v>28</v>
      </c>
      <c r="K49" s="45" t="s">
        <v>25</v>
      </c>
      <c r="L49" s="30">
        <v>3750000</v>
      </c>
      <c r="M49" s="30"/>
      <c r="N49" s="30">
        <f t="shared" si="3"/>
        <v>3750000</v>
      </c>
      <c r="O49" s="31"/>
      <c r="P49" s="31"/>
      <c r="Q49" s="31"/>
      <c r="R49" s="33">
        <v>3250000</v>
      </c>
      <c r="S49" s="33"/>
      <c r="T49" s="32">
        <f t="shared" si="1"/>
        <v>3250000</v>
      </c>
      <c r="U49" s="42" t="s">
        <v>133</v>
      </c>
      <c r="V49" s="39" t="str">
        <f t="shared" si="2"/>
        <v>OK</v>
      </c>
    </row>
    <row r="50" spans="1:22" s="27" customFormat="1" ht="18" thickBot="1" thickTop="1">
      <c r="A50" s="41" t="s">
        <v>45</v>
      </c>
      <c r="B50" s="41"/>
      <c r="C50" s="26" t="s">
        <v>187</v>
      </c>
      <c r="D50" s="42" t="s">
        <v>27</v>
      </c>
      <c r="E50" s="42"/>
      <c r="F50" s="42" t="s">
        <v>9</v>
      </c>
      <c r="G50" s="42" t="s">
        <v>134</v>
      </c>
      <c r="H50" s="46" t="s">
        <v>41</v>
      </c>
      <c r="I50" s="42" t="s">
        <v>135</v>
      </c>
      <c r="J50" s="42" t="s">
        <v>28</v>
      </c>
      <c r="K50" s="45" t="s">
        <v>23</v>
      </c>
      <c r="L50" s="30">
        <v>2000000</v>
      </c>
      <c r="M50" s="30"/>
      <c r="N50" s="30">
        <f t="shared" si="3"/>
        <v>2000000</v>
      </c>
      <c r="O50" s="31"/>
      <c r="P50" s="31"/>
      <c r="Q50" s="31"/>
      <c r="R50" s="33">
        <v>1000000</v>
      </c>
      <c r="S50" s="33"/>
      <c r="T50" s="32">
        <f t="shared" si="1"/>
        <v>1000000</v>
      </c>
      <c r="U50" s="42" t="s">
        <v>136</v>
      </c>
      <c r="V50" s="39" t="str">
        <f t="shared" si="2"/>
        <v>OK</v>
      </c>
    </row>
    <row r="51" spans="1:22" s="27" customFormat="1" ht="18" thickBot="1" thickTop="1">
      <c r="A51" s="41" t="s">
        <v>45</v>
      </c>
      <c r="B51" s="41"/>
      <c r="C51" s="26" t="s">
        <v>187</v>
      </c>
      <c r="D51" s="42" t="s">
        <v>27</v>
      </c>
      <c r="E51" s="42"/>
      <c r="F51" s="42" t="s">
        <v>9</v>
      </c>
      <c r="G51" s="42" t="s">
        <v>137</v>
      </c>
      <c r="H51" s="46" t="s">
        <v>41</v>
      </c>
      <c r="I51" s="42" t="s">
        <v>138</v>
      </c>
      <c r="J51" s="42"/>
      <c r="K51" s="45" t="s">
        <v>22</v>
      </c>
      <c r="L51" s="30">
        <v>3000000</v>
      </c>
      <c r="M51" s="30"/>
      <c r="N51" s="30">
        <f t="shared" si="3"/>
        <v>3000000</v>
      </c>
      <c r="O51" s="31"/>
      <c r="P51" s="31"/>
      <c r="Q51" s="31"/>
      <c r="R51" s="33">
        <v>3000000</v>
      </c>
      <c r="S51" s="33"/>
      <c r="T51" s="32">
        <f t="shared" si="1"/>
        <v>3000000</v>
      </c>
      <c r="U51" s="42" t="s">
        <v>138</v>
      </c>
      <c r="V51" s="39" t="str">
        <f t="shared" si="2"/>
        <v>OK</v>
      </c>
    </row>
    <row r="52" spans="1:22" s="27" customFormat="1" ht="18" thickBot="1" thickTop="1">
      <c r="A52" s="41" t="s">
        <v>45</v>
      </c>
      <c r="B52" s="41"/>
      <c r="C52" s="26" t="s">
        <v>187</v>
      </c>
      <c r="D52" s="42" t="s">
        <v>27</v>
      </c>
      <c r="E52" s="42"/>
      <c r="F52" s="42" t="s">
        <v>9</v>
      </c>
      <c r="G52" s="42" t="s">
        <v>124</v>
      </c>
      <c r="H52" s="46" t="s">
        <v>41</v>
      </c>
      <c r="I52" s="42" t="s">
        <v>139</v>
      </c>
      <c r="J52" s="42"/>
      <c r="K52" s="45" t="s">
        <v>23</v>
      </c>
      <c r="L52" s="30">
        <v>1500000</v>
      </c>
      <c r="M52" s="30"/>
      <c r="N52" s="30">
        <f t="shared" si="3"/>
        <v>1500000</v>
      </c>
      <c r="O52" s="31"/>
      <c r="P52" s="31"/>
      <c r="Q52" s="31"/>
      <c r="R52" s="33">
        <v>1500000</v>
      </c>
      <c r="S52" s="33"/>
      <c r="T52" s="32">
        <f t="shared" si="1"/>
        <v>1500000</v>
      </c>
      <c r="U52" s="42" t="s">
        <v>139</v>
      </c>
      <c r="V52" s="39" t="str">
        <f t="shared" si="2"/>
        <v>OK</v>
      </c>
    </row>
    <row r="53" spans="1:22" s="27" customFormat="1" ht="51" thickBot="1" thickTop="1">
      <c r="A53" s="41" t="s">
        <v>45</v>
      </c>
      <c r="B53" s="41"/>
      <c r="C53" s="26" t="s">
        <v>187</v>
      </c>
      <c r="D53" s="42" t="s">
        <v>29</v>
      </c>
      <c r="E53" s="42"/>
      <c r="F53" s="42" t="s">
        <v>18</v>
      </c>
      <c r="G53" s="43" t="s">
        <v>140</v>
      </c>
      <c r="H53" s="46" t="s">
        <v>41</v>
      </c>
      <c r="I53" s="42" t="s">
        <v>141</v>
      </c>
      <c r="J53" s="42" t="s">
        <v>28</v>
      </c>
      <c r="K53" s="45" t="s">
        <v>23</v>
      </c>
      <c r="L53" s="30">
        <v>3421380</v>
      </c>
      <c r="M53" s="30"/>
      <c r="N53" s="30">
        <f t="shared" si="3"/>
        <v>3421380</v>
      </c>
      <c r="O53" s="31"/>
      <c r="P53" s="31"/>
      <c r="Q53" s="31"/>
      <c r="R53" s="33">
        <v>1730787.72</v>
      </c>
      <c r="S53" s="33"/>
      <c r="T53" s="32">
        <f t="shared" si="1"/>
        <v>1730787.72</v>
      </c>
      <c r="U53" s="42" t="s">
        <v>141</v>
      </c>
      <c r="V53" s="39" t="str">
        <f t="shared" si="2"/>
        <v>OK</v>
      </c>
    </row>
    <row r="54" spans="1:22" s="27" customFormat="1" ht="51" thickBot="1" thickTop="1">
      <c r="A54" s="41" t="s">
        <v>45</v>
      </c>
      <c r="B54" s="41"/>
      <c r="C54" s="26" t="s">
        <v>187</v>
      </c>
      <c r="D54" s="42" t="s">
        <v>29</v>
      </c>
      <c r="E54" s="42"/>
      <c r="F54" s="42" t="s">
        <v>18</v>
      </c>
      <c r="G54" s="43" t="s">
        <v>142</v>
      </c>
      <c r="H54" s="46" t="s">
        <v>41</v>
      </c>
      <c r="I54" s="42" t="s">
        <v>143</v>
      </c>
      <c r="J54" s="42" t="s">
        <v>28</v>
      </c>
      <c r="K54" s="45" t="s">
        <v>23</v>
      </c>
      <c r="L54" s="30">
        <v>637560</v>
      </c>
      <c r="M54" s="30"/>
      <c r="N54" s="30">
        <f t="shared" si="3"/>
        <v>637560</v>
      </c>
      <c r="O54" s="31"/>
      <c r="P54" s="31"/>
      <c r="Q54" s="31"/>
      <c r="R54" s="33">
        <v>440910.23</v>
      </c>
      <c r="S54" s="33"/>
      <c r="T54" s="32">
        <f t="shared" si="1"/>
        <v>440910.23</v>
      </c>
      <c r="U54" s="42" t="s">
        <v>144</v>
      </c>
      <c r="V54" s="39" t="str">
        <f t="shared" si="2"/>
        <v>OK</v>
      </c>
    </row>
    <row r="55" spans="1:22" s="27" customFormat="1" ht="18" thickBot="1" thickTop="1">
      <c r="A55" s="41" t="s">
        <v>45</v>
      </c>
      <c r="B55" s="41"/>
      <c r="C55" s="26" t="s">
        <v>187</v>
      </c>
      <c r="D55" s="42" t="s">
        <v>27</v>
      </c>
      <c r="E55" s="42"/>
      <c r="F55" s="42" t="s">
        <v>145</v>
      </c>
      <c r="G55" s="42" t="s">
        <v>146</v>
      </c>
      <c r="H55" s="42"/>
      <c r="I55" s="42" t="s">
        <v>147</v>
      </c>
      <c r="J55" s="42" t="s">
        <v>28</v>
      </c>
      <c r="K55" s="45" t="s">
        <v>23</v>
      </c>
      <c r="L55" s="30">
        <v>675165.08</v>
      </c>
      <c r="M55" s="30"/>
      <c r="N55" s="30">
        <f t="shared" si="3"/>
        <v>675165.08</v>
      </c>
      <c r="O55" s="31"/>
      <c r="P55" s="31"/>
      <c r="Q55" s="31"/>
      <c r="R55" s="33">
        <v>228677.18</v>
      </c>
      <c r="S55" s="33"/>
      <c r="T55" s="32">
        <f t="shared" si="1"/>
        <v>228677.18</v>
      </c>
      <c r="U55" s="42" t="s">
        <v>147</v>
      </c>
      <c r="V55" s="39" t="str">
        <f t="shared" si="2"/>
        <v>OK</v>
      </c>
    </row>
    <row r="56" spans="1:22" s="27" customFormat="1" ht="18" thickBot="1" thickTop="1">
      <c r="A56" s="41" t="s">
        <v>45</v>
      </c>
      <c r="B56" s="41"/>
      <c r="C56" s="26" t="s">
        <v>187</v>
      </c>
      <c r="D56" s="42" t="s">
        <v>27</v>
      </c>
      <c r="E56" s="42"/>
      <c r="F56" s="42" t="s">
        <v>148</v>
      </c>
      <c r="G56" s="42" t="s">
        <v>149</v>
      </c>
      <c r="H56" s="42"/>
      <c r="I56" s="42" t="s">
        <v>150</v>
      </c>
      <c r="J56" s="42" t="s">
        <v>28</v>
      </c>
      <c r="K56" s="45" t="s">
        <v>23</v>
      </c>
      <c r="L56" s="30">
        <v>1343327.25</v>
      </c>
      <c r="M56" s="30"/>
      <c r="N56" s="30">
        <f t="shared" si="3"/>
        <v>1343327.25</v>
      </c>
      <c r="O56" s="31"/>
      <c r="P56" s="31"/>
      <c r="Q56" s="31"/>
      <c r="R56" s="33">
        <v>702766.69</v>
      </c>
      <c r="S56" s="33"/>
      <c r="T56" s="32">
        <f t="shared" si="1"/>
        <v>702766.69</v>
      </c>
      <c r="U56" s="42" t="s">
        <v>150</v>
      </c>
      <c r="V56" s="39" t="str">
        <f t="shared" si="2"/>
        <v>OK</v>
      </c>
    </row>
    <row r="57" spans="1:22" s="27" customFormat="1" ht="18" thickBot="1" thickTop="1">
      <c r="A57" s="41" t="s">
        <v>45</v>
      </c>
      <c r="B57" s="41"/>
      <c r="C57" s="26" t="s">
        <v>187</v>
      </c>
      <c r="D57" s="42" t="s">
        <v>27</v>
      </c>
      <c r="E57" s="42"/>
      <c r="F57" s="42" t="s">
        <v>151</v>
      </c>
      <c r="G57" s="42" t="s">
        <v>152</v>
      </c>
      <c r="H57" s="42"/>
      <c r="I57" s="42" t="s">
        <v>153</v>
      </c>
      <c r="J57" s="42" t="s">
        <v>28</v>
      </c>
      <c r="K57" s="45" t="s">
        <v>23</v>
      </c>
      <c r="L57" s="30">
        <v>1404594.44</v>
      </c>
      <c r="M57" s="30"/>
      <c r="N57" s="30">
        <f t="shared" si="3"/>
        <v>1404594.44</v>
      </c>
      <c r="O57" s="31"/>
      <c r="P57" s="31"/>
      <c r="Q57" s="31"/>
      <c r="R57" s="33">
        <v>538762.48</v>
      </c>
      <c r="S57" s="33"/>
      <c r="T57" s="32">
        <f t="shared" si="1"/>
        <v>538762.48</v>
      </c>
      <c r="U57" s="42" t="s">
        <v>153</v>
      </c>
      <c r="V57" s="39" t="str">
        <f t="shared" si="2"/>
        <v>OK</v>
      </c>
    </row>
    <row r="58" spans="1:22" s="27" customFormat="1" ht="18" thickBot="1" thickTop="1">
      <c r="A58" s="41" t="s">
        <v>45</v>
      </c>
      <c r="B58" s="41"/>
      <c r="C58" s="26" t="s">
        <v>187</v>
      </c>
      <c r="D58" s="42" t="s">
        <v>27</v>
      </c>
      <c r="E58" s="42"/>
      <c r="F58" s="42" t="s">
        <v>154</v>
      </c>
      <c r="G58" s="42" t="s">
        <v>155</v>
      </c>
      <c r="H58" s="42"/>
      <c r="I58" s="42" t="s">
        <v>156</v>
      </c>
      <c r="J58" s="42" t="s">
        <v>28</v>
      </c>
      <c r="K58" s="45" t="s">
        <v>23</v>
      </c>
      <c r="L58" s="30">
        <v>126900</v>
      </c>
      <c r="M58" s="30"/>
      <c r="N58" s="30">
        <f t="shared" si="3"/>
        <v>126900</v>
      </c>
      <c r="O58" s="31"/>
      <c r="P58" s="31"/>
      <c r="Q58" s="31"/>
      <c r="R58" s="33">
        <v>126900</v>
      </c>
      <c r="S58" s="33"/>
      <c r="T58" s="32">
        <f t="shared" si="1"/>
        <v>126900</v>
      </c>
      <c r="U58" s="42" t="s">
        <v>156</v>
      </c>
      <c r="V58" s="39" t="str">
        <f t="shared" si="2"/>
        <v>OK</v>
      </c>
    </row>
    <row r="59" spans="1:22" s="27" customFormat="1" ht="18" thickBot="1" thickTop="1">
      <c r="A59" s="41" t="s">
        <v>45</v>
      </c>
      <c r="B59" s="41"/>
      <c r="C59" s="26" t="s">
        <v>187</v>
      </c>
      <c r="D59" s="42" t="s">
        <v>27</v>
      </c>
      <c r="E59" s="42"/>
      <c r="F59" s="42" t="s">
        <v>157</v>
      </c>
      <c r="G59" s="42" t="s">
        <v>158</v>
      </c>
      <c r="H59" s="42"/>
      <c r="I59" s="42" t="s">
        <v>153</v>
      </c>
      <c r="J59" s="42" t="s">
        <v>28</v>
      </c>
      <c r="K59" s="45" t="s">
        <v>23</v>
      </c>
      <c r="L59" s="30">
        <v>37500</v>
      </c>
      <c r="M59" s="30"/>
      <c r="N59" s="30">
        <f t="shared" si="3"/>
        <v>37500</v>
      </c>
      <c r="O59" s="31"/>
      <c r="P59" s="31"/>
      <c r="Q59" s="31"/>
      <c r="R59" s="33">
        <v>112646.5</v>
      </c>
      <c r="S59" s="33"/>
      <c r="T59" s="32">
        <f t="shared" si="1"/>
        <v>112646.5</v>
      </c>
      <c r="U59" s="42" t="s">
        <v>153</v>
      </c>
      <c r="V59" s="39" t="str">
        <f t="shared" si="2"/>
        <v>Invalid</v>
      </c>
    </row>
    <row r="60" spans="1:22" s="27" customFormat="1" ht="18" thickBot="1" thickTop="1">
      <c r="A60" s="41" t="s">
        <v>45</v>
      </c>
      <c r="B60" s="41"/>
      <c r="C60" s="26" t="s">
        <v>187</v>
      </c>
      <c r="D60" s="42" t="s">
        <v>27</v>
      </c>
      <c r="E60" s="42"/>
      <c r="F60" s="42" t="s">
        <v>159</v>
      </c>
      <c r="G60" s="42" t="s">
        <v>160</v>
      </c>
      <c r="H60" s="42"/>
      <c r="I60" s="42" t="s">
        <v>161</v>
      </c>
      <c r="J60" s="42" t="s">
        <v>28</v>
      </c>
      <c r="K60" s="45" t="s">
        <v>23</v>
      </c>
      <c r="L60" s="30">
        <v>579506</v>
      </c>
      <c r="M60" s="30"/>
      <c r="N60" s="30">
        <f t="shared" si="3"/>
        <v>579506</v>
      </c>
      <c r="O60" s="31"/>
      <c r="P60" s="31"/>
      <c r="Q60" s="31"/>
      <c r="R60" s="33">
        <v>207286</v>
      </c>
      <c r="S60" s="33"/>
      <c r="T60" s="32">
        <f t="shared" si="1"/>
        <v>207286</v>
      </c>
      <c r="U60" s="42" t="s">
        <v>161</v>
      </c>
      <c r="V60" s="39" t="str">
        <f t="shared" si="2"/>
        <v>OK</v>
      </c>
    </row>
    <row r="61" spans="1:22" s="27" customFormat="1" ht="18" thickBot="1" thickTop="1">
      <c r="A61" s="41" t="s">
        <v>45</v>
      </c>
      <c r="B61" s="41"/>
      <c r="C61" s="40" t="s">
        <v>31</v>
      </c>
      <c r="D61" s="42" t="s">
        <v>31</v>
      </c>
      <c r="E61" s="42"/>
      <c r="F61" s="42" t="s">
        <v>38</v>
      </c>
      <c r="G61" s="42" t="s">
        <v>162</v>
      </c>
      <c r="H61" s="42"/>
      <c r="I61" s="42"/>
      <c r="J61" s="42"/>
      <c r="K61" s="45"/>
      <c r="L61" s="30">
        <v>90400</v>
      </c>
      <c r="M61" s="30"/>
      <c r="N61" s="30">
        <f t="shared" si="3"/>
        <v>90400</v>
      </c>
      <c r="O61" s="31"/>
      <c r="P61" s="31"/>
      <c r="Q61" s="31"/>
      <c r="R61" s="33">
        <v>82060</v>
      </c>
      <c r="S61" s="33"/>
      <c r="T61" s="32">
        <f t="shared" si="1"/>
        <v>82060</v>
      </c>
      <c r="U61" s="42" t="s">
        <v>163</v>
      </c>
      <c r="V61" s="39" t="str">
        <f t="shared" si="2"/>
        <v>OK</v>
      </c>
    </row>
    <row r="62" spans="1:22" s="27" customFormat="1" ht="18" thickBot="1" thickTop="1">
      <c r="A62" s="41" t="s">
        <v>45</v>
      </c>
      <c r="B62" s="41" t="s">
        <v>179</v>
      </c>
      <c r="C62" s="26" t="s">
        <v>187</v>
      </c>
      <c r="D62" s="28" t="s">
        <v>27</v>
      </c>
      <c r="E62" s="42"/>
      <c r="F62" s="51" t="s">
        <v>19</v>
      </c>
      <c r="G62" s="42"/>
      <c r="H62" s="42" t="s">
        <v>33</v>
      </c>
      <c r="I62" s="42"/>
      <c r="J62" s="42" t="s">
        <v>52</v>
      </c>
      <c r="K62" s="45" t="s">
        <v>164</v>
      </c>
      <c r="L62" s="30"/>
      <c r="M62" s="30">
        <v>3820000</v>
      </c>
      <c r="N62" s="30">
        <f t="shared" si="3"/>
        <v>3820000</v>
      </c>
      <c r="O62" s="31"/>
      <c r="P62" s="31"/>
      <c r="Q62" s="31"/>
      <c r="R62" s="33"/>
      <c r="S62" s="33">
        <v>1273333</v>
      </c>
      <c r="T62" s="32">
        <f t="shared" si="1"/>
        <v>1273333</v>
      </c>
      <c r="U62" s="42" t="s">
        <v>165</v>
      </c>
      <c r="V62" s="39" t="str">
        <f t="shared" si="2"/>
        <v>OK</v>
      </c>
    </row>
    <row r="63" spans="1:22" s="27" customFormat="1" ht="18" thickBot="1" thickTop="1">
      <c r="A63" s="41" t="s">
        <v>45</v>
      </c>
      <c r="B63" s="41" t="s">
        <v>179</v>
      </c>
      <c r="C63" s="26" t="s">
        <v>187</v>
      </c>
      <c r="D63" s="28" t="s">
        <v>27</v>
      </c>
      <c r="E63" s="42"/>
      <c r="F63" s="51" t="s">
        <v>19</v>
      </c>
      <c r="G63" s="42"/>
      <c r="H63" s="42" t="s">
        <v>33</v>
      </c>
      <c r="I63" s="42"/>
      <c r="J63" s="42" t="s">
        <v>52</v>
      </c>
      <c r="K63" s="45" t="s">
        <v>164</v>
      </c>
      <c r="L63" s="30"/>
      <c r="M63" s="30">
        <v>3820000</v>
      </c>
      <c r="N63" s="30">
        <f t="shared" si="3"/>
        <v>3820000</v>
      </c>
      <c r="O63" s="31"/>
      <c r="P63" s="31"/>
      <c r="Q63" s="31"/>
      <c r="R63" s="33"/>
      <c r="S63" s="33">
        <v>1910000</v>
      </c>
      <c r="T63" s="32">
        <f t="shared" si="1"/>
        <v>1910000</v>
      </c>
      <c r="U63" s="42" t="s">
        <v>166</v>
      </c>
      <c r="V63" s="39" t="str">
        <f t="shared" si="2"/>
        <v>OK</v>
      </c>
    </row>
    <row r="64" spans="1:22" s="27" customFormat="1" ht="18" thickBot="1" thickTop="1">
      <c r="A64" s="41" t="s">
        <v>45</v>
      </c>
      <c r="B64" s="41" t="s">
        <v>179</v>
      </c>
      <c r="C64" s="26" t="s">
        <v>187</v>
      </c>
      <c r="D64" s="42" t="s">
        <v>27</v>
      </c>
      <c r="E64" s="42"/>
      <c r="F64" s="42"/>
      <c r="G64" s="42" t="s">
        <v>44</v>
      </c>
      <c r="H64" s="42" t="s">
        <v>30</v>
      </c>
      <c r="I64" s="42" t="s">
        <v>167</v>
      </c>
      <c r="J64" s="42" t="s">
        <v>28</v>
      </c>
      <c r="K64" s="45" t="s">
        <v>14</v>
      </c>
      <c r="L64" s="30">
        <v>350000</v>
      </c>
      <c r="M64" s="30"/>
      <c r="N64" s="30">
        <f t="shared" si="3"/>
        <v>350000</v>
      </c>
      <c r="O64" s="31"/>
      <c r="P64" s="31"/>
      <c r="Q64" s="31"/>
      <c r="R64" s="33">
        <v>350000</v>
      </c>
      <c r="S64" s="33"/>
      <c r="T64" s="32">
        <f t="shared" si="1"/>
        <v>350000</v>
      </c>
      <c r="U64" s="42" t="s">
        <v>168</v>
      </c>
      <c r="V64" s="39" t="str">
        <f t="shared" si="2"/>
        <v>OK</v>
      </c>
    </row>
    <row r="65" spans="1:22" s="27" customFormat="1" ht="18" thickBot="1" thickTop="1">
      <c r="A65" s="41" t="s">
        <v>45</v>
      </c>
      <c r="B65" s="41" t="s">
        <v>179</v>
      </c>
      <c r="C65" s="26" t="s">
        <v>187</v>
      </c>
      <c r="D65" s="42" t="s">
        <v>27</v>
      </c>
      <c r="E65" s="42"/>
      <c r="F65" s="42"/>
      <c r="G65" s="42" t="s">
        <v>44</v>
      </c>
      <c r="H65" s="42" t="s">
        <v>33</v>
      </c>
      <c r="I65" s="42" t="s">
        <v>167</v>
      </c>
      <c r="J65" s="42" t="s">
        <v>28</v>
      </c>
      <c r="K65" s="45" t="s">
        <v>16</v>
      </c>
      <c r="L65" s="30">
        <v>1000000</v>
      </c>
      <c r="M65" s="30"/>
      <c r="N65" s="30">
        <f t="shared" si="3"/>
        <v>1000000</v>
      </c>
      <c r="O65" s="31"/>
      <c r="P65" s="31"/>
      <c r="Q65" s="31"/>
      <c r="R65" s="33">
        <v>1000000</v>
      </c>
      <c r="S65" s="33"/>
      <c r="T65" s="32">
        <f t="shared" si="1"/>
        <v>1000000</v>
      </c>
      <c r="U65" s="42" t="s">
        <v>169</v>
      </c>
      <c r="V65" s="39" t="str">
        <f t="shared" si="2"/>
        <v>OK</v>
      </c>
    </row>
    <row r="66" spans="1:22" s="27" customFormat="1" ht="18" thickBot="1" thickTop="1">
      <c r="A66" s="41" t="s">
        <v>45</v>
      </c>
      <c r="B66" s="41" t="s">
        <v>179</v>
      </c>
      <c r="C66" s="26" t="s">
        <v>187</v>
      </c>
      <c r="D66" s="42" t="s">
        <v>29</v>
      </c>
      <c r="E66" s="42"/>
      <c r="F66" s="42"/>
      <c r="G66" s="42" t="s">
        <v>44</v>
      </c>
      <c r="H66" s="42" t="s">
        <v>33</v>
      </c>
      <c r="I66" s="42" t="s">
        <v>19</v>
      </c>
      <c r="J66" s="42" t="s">
        <v>28</v>
      </c>
      <c r="K66" s="45" t="s">
        <v>23</v>
      </c>
      <c r="L66" s="30">
        <v>1747402.18</v>
      </c>
      <c r="M66" s="30"/>
      <c r="N66" s="30">
        <f t="shared" si="3"/>
        <v>1747402.18</v>
      </c>
      <c r="O66" s="31"/>
      <c r="P66" s="31"/>
      <c r="Q66" s="31"/>
      <c r="R66" s="33">
        <v>1747402.18</v>
      </c>
      <c r="S66" s="33"/>
      <c r="T66" s="32">
        <f t="shared" si="1"/>
        <v>1747402.18</v>
      </c>
      <c r="U66" s="42" t="s">
        <v>170</v>
      </c>
      <c r="V66" s="39" t="str">
        <f t="shared" si="2"/>
        <v>OK</v>
      </c>
    </row>
    <row r="67" spans="1:22" s="37" customFormat="1" ht="18" thickBot="1" thickTop="1">
      <c r="A67" s="52" t="s">
        <v>188</v>
      </c>
      <c r="B67" s="53"/>
      <c r="C67" s="53"/>
      <c r="D67" s="54"/>
      <c r="E67" s="54"/>
      <c r="F67" s="54"/>
      <c r="G67" s="54"/>
      <c r="H67" s="54"/>
      <c r="I67" s="54"/>
      <c r="J67" s="54"/>
      <c r="K67" s="54"/>
      <c r="L67" s="35">
        <f aca="true" t="shared" si="4" ref="L67:T67">SUM(L9:L66)</f>
        <v>39336298.949999996</v>
      </c>
      <c r="M67" s="35">
        <f t="shared" si="4"/>
        <v>50621930.06</v>
      </c>
      <c r="N67" s="36">
        <f t="shared" si="4"/>
        <v>89958229.01</v>
      </c>
      <c r="O67" s="34"/>
      <c r="P67" s="34"/>
      <c r="Q67" s="34"/>
      <c r="R67" s="34">
        <f t="shared" si="4"/>
        <v>26330789.720000003</v>
      </c>
      <c r="S67" s="34">
        <f t="shared" si="4"/>
        <v>11518232</v>
      </c>
      <c r="T67" s="34">
        <f t="shared" si="4"/>
        <v>37849021.720000006</v>
      </c>
      <c r="U67" s="55"/>
      <c r="V67" s="39"/>
    </row>
    <row r="68"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2015-02-25T11:13:26Z</cp:lastPrinted>
  <dcterms:created xsi:type="dcterms:W3CDTF">2007-12-06T07:01:58Z</dcterms:created>
  <dcterms:modified xsi:type="dcterms:W3CDTF">2015-03-03T08:05:22Z</dcterms:modified>
  <cp:category/>
  <cp:version/>
  <cp:contentType/>
  <cp:contentStatus/>
</cp:coreProperties>
</file>