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105" windowWidth="19440" windowHeight="4785" tabRatio="906" activeTab="3"/>
  </bookViews>
  <sheets>
    <sheet name="SUSL_Library" sheetId="1" r:id="rId1"/>
    <sheet name="SUSL_Agri " sheetId="2" r:id="rId2"/>
    <sheet name="SUSL So.Sc" sheetId="3" r:id="rId3"/>
    <sheet name="SUSL_Applied " sheetId="4" r:id="rId4"/>
    <sheet name="SUSL_All" sheetId="5" r:id="rId5"/>
  </sheets>
  <definedNames>
    <definedName name="_xlnm.Print_Area" localSheetId="2">'SUSL So.Sc'!$A$1:$U$69</definedName>
    <definedName name="_xlnm.Print_Area" localSheetId="1">'SUSL_Agri '!$A$1:$U$69</definedName>
    <definedName name="_xlnm.Print_Area" localSheetId="4">'SUSL_All'!$A$1:$U$20</definedName>
    <definedName name="_xlnm.Print_Area" localSheetId="3">'SUSL_Applied '!$A$1:$U$68</definedName>
    <definedName name="_xlnm.Print_Area" localSheetId="0">'SUSL_Library'!$A$1:$U$72</definedName>
  </definedNames>
  <calcPr fullCalcOnLoad="1"/>
</workbook>
</file>

<file path=xl/sharedStrings.xml><?xml version="1.0" encoding="utf-8"?>
<sst xmlns="http://schemas.openxmlformats.org/spreadsheetml/2006/main" count="426" uniqueCount="95">
  <si>
    <t>Source</t>
  </si>
  <si>
    <t>Recurrent</t>
  </si>
  <si>
    <t>Capital</t>
  </si>
  <si>
    <t>Names of the Researcher/s</t>
  </si>
  <si>
    <t>University</t>
  </si>
  <si>
    <t xml:space="preserve">Specify the Beneficiary </t>
  </si>
  <si>
    <t>Faculty</t>
  </si>
  <si>
    <t>Type of Activity / Project</t>
  </si>
  <si>
    <t xml:space="preserve">Granted Period of the Activity/ Project </t>
  </si>
  <si>
    <t>NCAS</t>
  </si>
  <si>
    <t>2011-2013</t>
  </si>
  <si>
    <t>2013-2015</t>
  </si>
  <si>
    <t>NRC</t>
  </si>
  <si>
    <t>NSF</t>
  </si>
  <si>
    <t>2010-2013</t>
  </si>
  <si>
    <t>2012-2014</t>
  </si>
  <si>
    <t>Architecture</t>
  </si>
  <si>
    <t>Gov</t>
  </si>
  <si>
    <t>Yes</t>
  </si>
  <si>
    <t>Other Gov</t>
  </si>
  <si>
    <t>B</t>
  </si>
  <si>
    <t>Foreign</t>
  </si>
  <si>
    <t>AR</t>
  </si>
  <si>
    <t>Private</t>
  </si>
  <si>
    <t>ED</t>
  </si>
  <si>
    <t>Farmers</t>
  </si>
  <si>
    <t>World Bank</t>
  </si>
  <si>
    <t>PhD</t>
  </si>
  <si>
    <t>CARP</t>
  </si>
  <si>
    <t>SUSL</t>
  </si>
  <si>
    <t>Applied Sciences</t>
  </si>
  <si>
    <t>Removal of Toxic Metals from Industrial Wastewater Using Agro-based products</t>
  </si>
  <si>
    <t>Policy Makers, Researchers, Research communities,</t>
  </si>
  <si>
    <t xml:space="preserve">Yes </t>
  </si>
  <si>
    <t>(2013-2014)</t>
  </si>
  <si>
    <t>Dr.SK. Gunatilake</t>
  </si>
  <si>
    <t>Contamination of paddy soil by toxic heavy metals due to long term application of fertilizer</t>
  </si>
  <si>
    <t>(2012-2015)</t>
  </si>
  <si>
    <t>Dr.S.K.Gunatilake</t>
  </si>
  <si>
    <t>South Asian Network for Development and Environmental Economics (SANDEE)l</t>
  </si>
  <si>
    <t xml:space="preserve">Assessment of Soil Conservation Benefits of Uma-Oya Watershed in Sri Lanka </t>
  </si>
  <si>
    <t>(2013-2015)</t>
  </si>
  <si>
    <t>Dr. EPN. Udayakumara</t>
  </si>
  <si>
    <t>Social Sciences and Languages</t>
  </si>
  <si>
    <t>UDG Under HETC Project</t>
  </si>
  <si>
    <t>Ms. K.S.N. Prasangani</t>
  </si>
  <si>
    <t>Ms. B.M.L.R.K. Basnayake</t>
  </si>
  <si>
    <t>PhD Research "The Culture of Sinhalese Old Age"</t>
  </si>
  <si>
    <t>B/AR</t>
  </si>
  <si>
    <t>Policy Makers &amp; Elders</t>
  </si>
  <si>
    <t>Mr. W.M.J. Welgama</t>
  </si>
  <si>
    <t xml:space="preserve">PhD Research </t>
  </si>
  <si>
    <t>Mr. S.Y. Sirithra</t>
  </si>
  <si>
    <t>Research Based Master of Public Policy</t>
  </si>
  <si>
    <t>Faculty of Social Sciences &amp; Languages</t>
  </si>
  <si>
    <t>4 080 000</t>
  </si>
  <si>
    <t>Mr. G.C.L. Pathirana</t>
  </si>
  <si>
    <t xml:space="preserve">Agricultural Sciences </t>
  </si>
  <si>
    <t>Dr. D.A.M. De Silva</t>
  </si>
  <si>
    <t>Fruit Value Chain</t>
  </si>
  <si>
    <t>Prof. R.P. Mahaliyanaarachchi</t>
  </si>
  <si>
    <t>IMMI</t>
  </si>
  <si>
    <t>3R Project</t>
  </si>
  <si>
    <t>Consumers, Municipal Councils</t>
  </si>
  <si>
    <t>Agrotourism</t>
  </si>
  <si>
    <t>Agrotourism stakeholders</t>
  </si>
  <si>
    <t>Main Library</t>
  </si>
  <si>
    <t>International Travel Grant</t>
  </si>
  <si>
    <t>Paper Presentation</t>
  </si>
  <si>
    <t>Mr. P.K.C.M. Wijewickrama</t>
  </si>
  <si>
    <t>Contribution to National Level (Yes/No)</t>
  </si>
  <si>
    <t>Total</t>
  </si>
  <si>
    <t>RA</t>
  </si>
  <si>
    <t>Recurrent/2013</t>
  </si>
  <si>
    <t>Capital/2013</t>
  </si>
  <si>
    <t>Total/2013</t>
  </si>
  <si>
    <t>Local/Foreign</t>
  </si>
  <si>
    <t>Local</t>
  </si>
  <si>
    <t>Validity of Grant Amount</t>
  </si>
  <si>
    <t>Grant Type</t>
  </si>
  <si>
    <r>
      <t>R &amp; D Activity (B/AR/ED) *</t>
    </r>
    <r>
      <rPr>
        <b/>
        <vertAlign val="superscript"/>
        <sz val="12"/>
        <rFont val="Maiandra GD"/>
        <family val="2"/>
      </rPr>
      <t>1</t>
    </r>
  </si>
  <si>
    <r>
      <rPr>
        <b/>
        <i/>
        <sz val="14"/>
        <rFont val="Maiandra GD"/>
        <family val="2"/>
      </rPr>
      <t xml:space="preserve">Schedule  </t>
    </r>
    <r>
      <rPr>
        <b/>
        <sz val="14"/>
        <rFont val="Maiandra GD"/>
        <family val="2"/>
      </rPr>
      <t>:   FIN_R&amp;D</t>
    </r>
  </si>
  <si>
    <t>Total Grant Received</t>
  </si>
  <si>
    <t>Grant for 2014</t>
  </si>
  <si>
    <t>HEI</t>
  </si>
  <si>
    <t>Details of Funds Received for Research and Experimental Development (R &amp; D) activities carried out by each faculty during the year 2014   (January - December)</t>
  </si>
  <si>
    <t>Sabaragamuwa University</t>
  </si>
  <si>
    <t>Note:</t>
  </si>
  <si>
    <r>
      <t>*</t>
    </r>
    <r>
      <rPr>
        <vertAlign val="superscript"/>
        <sz val="16"/>
        <rFont val="Maiandra GD"/>
        <family val="2"/>
      </rPr>
      <t>1</t>
    </r>
    <r>
      <rPr>
        <sz val="16"/>
        <rFont val="Maiandra GD"/>
        <family val="2"/>
      </rPr>
      <t>- See other side "Definitions"</t>
    </r>
  </si>
  <si>
    <t>Certified by:</t>
  </si>
  <si>
    <t>Name</t>
  </si>
  <si>
    <t>Designation</t>
  </si>
  <si>
    <t>Signature</t>
  </si>
  <si>
    <t>Contact Tel. No.</t>
  </si>
  <si>
    <t>Date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</si>
</sst>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7">
    <font>
      <sz val="10"/>
      <name val="Arial"/>
      <family val="0"/>
    </font>
    <font>
      <sz val="11"/>
      <color indexed="8"/>
      <name val="Calibri"/>
      <family val="2"/>
    </font>
    <font>
      <b/>
      <sz val="12"/>
      <name val="Maiandra GD"/>
      <family val="2"/>
    </font>
    <font>
      <b/>
      <vertAlign val="superscript"/>
      <sz val="12"/>
      <name val="Maiandra GD"/>
      <family val="2"/>
    </font>
    <font>
      <b/>
      <sz val="12"/>
      <color indexed="10"/>
      <name val="Maiandra GD"/>
      <family val="2"/>
    </font>
    <font>
      <sz val="14"/>
      <name val="Maiandra GD"/>
      <family val="2"/>
    </font>
    <font>
      <b/>
      <sz val="14"/>
      <name val="Maiandra GD"/>
      <family val="2"/>
    </font>
    <font>
      <i/>
      <sz val="14"/>
      <name val="Maiandra GD"/>
      <family val="2"/>
    </font>
    <font>
      <b/>
      <i/>
      <sz val="14"/>
      <name val="Maiandra GD"/>
      <family val="2"/>
    </font>
    <font>
      <b/>
      <sz val="13"/>
      <name val="Maiandra GD"/>
      <family val="2"/>
    </font>
    <font>
      <sz val="13"/>
      <name val="Maiandra GD"/>
      <family val="2"/>
    </font>
    <font>
      <b/>
      <sz val="16"/>
      <name val="Maiandra GD"/>
      <family val="2"/>
    </font>
    <font>
      <sz val="16"/>
      <name val="Maiandra GD"/>
      <family val="2"/>
    </font>
    <font>
      <vertAlign val="superscript"/>
      <sz val="16"/>
      <name val="Maiandra GD"/>
      <family val="2"/>
    </font>
    <font>
      <sz val="9"/>
      <color indexed="8"/>
      <name val="Rockwell"/>
      <family val="1"/>
    </font>
    <font>
      <sz val="10"/>
      <name val="Rockwell"/>
      <family val="1"/>
    </font>
    <font>
      <b/>
      <sz val="9"/>
      <name val="Rockwell"/>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20"/>
      <color indexed="8"/>
      <name val="Maiandra GD"/>
      <family val="0"/>
    </font>
    <font>
      <b/>
      <i/>
      <sz val="16"/>
      <color indexed="8"/>
      <name val="Maiandra GD"/>
      <family val="0"/>
    </font>
    <font>
      <i/>
      <sz val="16"/>
      <color indexed="8"/>
      <name val="Maiandra GD"/>
      <family val="0"/>
    </font>
    <font>
      <sz val="16"/>
      <color indexed="8"/>
      <name val="Maiandra GD"/>
      <family val="0"/>
    </font>
    <font>
      <b/>
      <sz val="16"/>
      <color indexed="8"/>
      <name val="Maiandra GD"/>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FF0000"/>
      <name val="Maiandra GD"/>
      <family val="2"/>
    </font>
    <font>
      <sz val="9"/>
      <color theme="1"/>
      <name val="Rockwell"/>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1499900072813034"/>
        <bgColor indexed="64"/>
      </patternFill>
    </fill>
    <fill>
      <patternFill patternType="solid">
        <fgColor theme="2" tint="-0.09996999800205231"/>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theme="0" tint="-0.4999699890613556"/>
      </left>
      <right/>
      <top style="double">
        <color theme="0" tint="-0.4999699890613556"/>
      </top>
      <bottom style="double">
        <color theme="0" tint="-0.4999699890613556"/>
      </bottom>
    </border>
    <border>
      <left style="thin">
        <color theme="0" tint="-0.4999699890613556"/>
      </left>
      <right style="double">
        <color theme="0" tint="-0.4999699890613556"/>
      </right>
      <top style="double">
        <color theme="0" tint="-0.4999699890613556"/>
      </top>
      <bottom style="double">
        <color theme="0" tint="-0.4999699890613556"/>
      </bottom>
    </border>
    <border>
      <left/>
      <right/>
      <top style="double">
        <color theme="0" tint="-0.4999699890613556"/>
      </top>
      <bottom style="double">
        <color theme="0" tint="-0.4999699890613556"/>
      </bottom>
    </border>
    <border>
      <left style="double">
        <color theme="0" tint="-0.4999699890613556"/>
      </left>
      <right/>
      <top/>
      <bottom/>
    </border>
    <border>
      <left style="hair"/>
      <right/>
      <top style="hair"/>
      <bottom style="hair"/>
    </border>
    <border>
      <left style="hair"/>
      <right style="hair"/>
      <top style="thin"/>
      <bottom style="hair"/>
    </border>
    <border>
      <left style="hair"/>
      <right style="hair"/>
      <top style="hair"/>
      <bottom style="thin"/>
    </border>
    <border>
      <left style="hair"/>
      <right style="hair"/>
      <top style="hair"/>
      <bottom style="hair"/>
    </border>
    <border>
      <left style="double">
        <color theme="0" tint="-0.4999699890613556"/>
      </left>
      <right style="double">
        <color theme="0" tint="-0.4999699890613556"/>
      </right>
      <top style="double">
        <color theme="0" tint="-0.4999699890613556"/>
      </top>
      <bottom style="double">
        <color theme="0" tint="-0.4999699890613556"/>
      </bottom>
    </border>
    <border>
      <left style="thin">
        <color theme="1" tint="0.49998000264167786"/>
      </left>
      <right/>
      <top style="thin">
        <color theme="1" tint="0.49998000264167786"/>
      </top>
      <bottom style="hair">
        <color theme="1" tint="0.49998000264167786"/>
      </bottom>
    </border>
    <border>
      <left/>
      <right/>
      <top style="thin">
        <color theme="1" tint="0.49998000264167786"/>
      </top>
      <bottom style="hair">
        <color theme="1" tint="0.49998000264167786"/>
      </bottom>
    </border>
    <border>
      <left/>
      <right style="thin">
        <color theme="1" tint="0.49998000264167786"/>
      </right>
      <top style="thin">
        <color theme="1" tint="0.49998000264167786"/>
      </top>
      <bottom style="hair">
        <color theme="1" tint="0.49998000264167786"/>
      </bottom>
    </border>
    <border>
      <left style="thin">
        <color theme="1" tint="0.49998000264167786"/>
      </left>
      <right/>
      <top style="hair">
        <color theme="1" tint="0.49998000264167786"/>
      </top>
      <bottom style="hair">
        <color theme="1" tint="0.49998000264167786"/>
      </bottom>
    </border>
    <border>
      <left/>
      <right/>
      <top style="hair">
        <color theme="1" tint="0.49998000264167786"/>
      </top>
      <bottom style="hair">
        <color theme="1" tint="0.49998000264167786"/>
      </bottom>
    </border>
    <border>
      <left/>
      <right style="thin">
        <color theme="1" tint="0.49998000264167786"/>
      </right>
      <top style="hair">
        <color theme="1" tint="0.49998000264167786"/>
      </top>
      <bottom style="hair">
        <color theme="1" tint="0.49998000264167786"/>
      </bottom>
    </border>
    <border>
      <left style="thin">
        <color theme="1" tint="0.49998000264167786"/>
      </left>
      <right/>
      <top style="hair">
        <color theme="1" tint="0.49998000264167786"/>
      </top>
      <bottom style="thin">
        <color theme="1" tint="0.49998000264167786"/>
      </bottom>
    </border>
    <border>
      <left/>
      <right/>
      <top style="hair">
        <color theme="1" tint="0.49998000264167786"/>
      </top>
      <bottom style="thin">
        <color theme="1" tint="0.49998000264167786"/>
      </bottom>
    </border>
    <border>
      <left/>
      <right style="thin">
        <color theme="1" tint="0.49998000264167786"/>
      </right>
      <top style="hair">
        <color theme="1" tint="0.49998000264167786"/>
      </top>
      <bottom style="thin">
        <color theme="1" tint="0.49998000264167786"/>
      </bottom>
    </border>
    <border>
      <left style="hair"/>
      <right style="thin"/>
      <top style="thin"/>
      <bottom style="hair"/>
    </border>
    <border>
      <left style="hair"/>
      <right style="thin"/>
      <top style="hair"/>
      <bottom style="thin"/>
    </border>
    <border>
      <left/>
      <right style="double">
        <color theme="0" tint="-0.4999699890613556"/>
      </right>
      <top style="double">
        <color theme="0" tint="-0.4999699890613556"/>
      </top>
      <bottom style="double">
        <color theme="0" tint="-0.4999699890613556"/>
      </bottom>
    </border>
    <border>
      <left style="thin"/>
      <right style="hair"/>
      <top style="thin"/>
      <bottom style="hair"/>
    </border>
    <border>
      <left style="thin"/>
      <right style="hair"/>
      <top style="hair"/>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8"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38" fillId="0" borderId="0">
      <alignment/>
      <protection/>
    </xf>
    <xf numFmtId="0" fontId="0" fillId="0" borderId="0">
      <alignment/>
      <protection/>
    </xf>
    <xf numFmtId="0" fontId="38" fillId="0" borderId="0">
      <alignment/>
      <protection/>
    </xf>
    <xf numFmtId="0" fontId="38" fillId="0" borderId="0">
      <alignment/>
      <protection/>
    </xf>
    <xf numFmtId="0" fontId="38"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79">
    <xf numFmtId="0" fontId="0" fillId="0" borderId="0" xfId="0" applyAlignment="1">
      <alignment/>
    </xf>
    <xf numFmtId="0" fontId="55" fillId="33" borderId="0" xfId="0" applyFont="1" applyFill="1" applyAlignment="1">
      <alignment horizontal="center" vertical="center" wrapText="1"/>
    </xf>
    <xf numFmtId="0" fontId="2"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43" fontId="5" fillId="0" borderId="0" xfId="42" applyFont="1" applyAlignment="1">
      <alignment vertical="center"/>
    </xf>
    <xf numFmtId="43" fontId="5" fillId="0" borderId="0" xfId="42" applyFont="1" applyFill="1" applyAlignment="1">
      <alignment vertical="center"/>
    </xf>
    <xf numFmtId="0" fontId="7" fillId="0" borderId="0" xfId="0" applyFont="1" applyBorder="1" applyAlignment="1">
      <alignment horizontal="center" vertical="center"/>
    </xf>
    <xf numFmtId="43" fontId="7" fillId="0" borderId="0" xfId="42" applyFont="1" applyBorder="1" applyAlignment="1">
      <alignment vertical="center"/>
    </xf>
    <xf numFmtId="43" fontId="7" fillId="0" borderId="0" xfId="42" applyFont="1" applyFill="1" applyBorder="1" applyAlignment="1">
      <alignment vertical="center"/>
    </xf>
    <xf numFmtId="0" fontId="5" fillId="0" borderId="0" xfId="0" applyFont="1" applyFill="1" applyAlignment="1">
      <alignment vertical="center"/>
    </xf>
    <xf numFmtId="0" fontId="6" fillId="0" borderId="0" xfId="0" applyFont="1" applyFill="1" applyBorder="1" applyAlignment="1">
      <alignment horizontal="center" vertical="center" wrapText="1"/>
    </xf>
    <xf numFmtId="0" fontId="6" fillId="0" borderId="0" xfId="0" applyFont="1" applyAlignment="1">
      <alignment horizontal="right" vertical="center"/>
    </xf>
    <xf numFmtId="0" fontId="6" fillId="34" borderId="10" xfId="0" applyFont="1" applyFill="1" applyBorder="1" applyAlignment="1">
      <alignment horizontal="right" vertical="center" indent="3"/>
    </xf>
    <xf numFmtId="0" fontId="6" fillId="0" borderId="11" xfId="0" applyFont="1" applyBorder="1" applyAlignment="1">
      <alignment horizontal="center" vertical="center"/>
    </xf>
    <xf numFmtId="43" fontId="5" fillId="0" borderId="0" xfId="42" applyFont="1" applyAlignment="1">
      <alignment horizontal="left" vertical="center"/>
    </xf>
    <xf numFmtId="43" fontId="6" fillId="34" borderId="10" xfId="42" applyFont="1" applyFill="1" applyBorder="1" applyAlignment="1">
      <alignment vertical="center"/>
    </xf>
    <xf numFmtId="0" fontId="6" fillId="34" borderId="12" xfId="0" applyFont="1" applyFill="1" applyBorder="1" applyAlignment="1">
      <alignment vertical="center" wrapText="1"/>
    </xf>
    <xf numFmtId="0" fontId="6" fillId="0" borderId="0" xfId="0" applyFont="1" applyFill="1" applyBorder="1" applyAlignment="1">
      <alignment vertical="center" wrapText="1"/>
    </xf>
    <xf numFmtId="43" fontId="6" fillId="0" borderId="13" xfId="42" applyFont="1" applyFill="1" applyBorder="1" applyAlignment="1">
      <alignment vertical="center"/>
    </xf>
    <xf numFmtId="0" fontId="5" fillId="0" borderId="14" xfId="0" applyFont="1" applyBorder="1" applyAlignment="1">
      <alignment vertical="center"/>
    </xf>
    <xf numFmtId="0" fontId="2" fillId="34" borderId="14" xfId="0" applyFont="1" applyFill="1" applyBorder="1" applyAlignment="1">
      <alignment vertical="center" wrapText="1"/>
    </xf>
    <xf numFmtId="0" fontId="5" fillId="0" borderId="15" xfId="0" applyFont="1" applyBorder="1" applyAlignment="1">
      <alignment vertical="center"/>
    </xf>
    <xf numFmtId="43" fontId="7" fillId="0" borderId="15" xfId="42" applyFont="1" applyBorder="1" applyAlignment="1">
      <alignment vertical="center"/>
    </xf>
    <xf numFmtId="0" fontId="2" fillId="34" borderId="16" xfId="0" applyFont="1" applyFill="1" applyBorder="1" applyAlignment="1">
      <alignment horizontal="center" vertical="center"/>
    </xf>
    <xf numFmtId="43" fontId="2" fillId="34" borderId="16" xfId="42" applyFont="1" applyFill="1" applyBorder="1" applyAlignment="1">
      <alignment horizontal="center" vertical="center" wrapText="1"/>
    </xf>
    <xf numFmtId="0" fontId="10" fillId="0" borderId="17" xfId="0" applyFont="1" applyBorder="1" applyAlignment="1">
      <alignment horizontal="left" vertical="center"/>
    </xf>
    <xf numFmtId="0" fontId="10" fillId="0" borderId="17" xfId="0" applyFont="1" applyFill="1" applyBorder="1" applyAlignment="1">
      <alignment horizontal="left" vertical="center"/>
    </xf>
    <xf numFmtId="0" fontId="10" fillId="0" borderId="14" xfId="0" applyFont="1" applyFill="1" applyBorder="1" applyAlignment="1">
      <alignment horizontal="left" vertical="center"/>
    </xf>
    <xf numFmtId="0" fontId="10" fillId="0" borderId="0" xfId="0" applyFont="1" applyAlignment="1">
      <alignment vertical="center"/>
    </xf>
    <xf numFmtId="0" fontId="10" fillId="0" borderId="18" xfId="0" applyFont="1" applyFill="1" applyBorder="1" applyAlignment="1">
      <alignment horizontal="left" vertical="center"/>
    </xf>
    <xf numFmtId="0" fontId="10" fillId="0" borderId="18" xfId="0" applyFont="1" applyFill="1" applyBorder="1" applyAlignment="1">
      <alignment horizontal="left" vertical="center" wrapText="1"/>
    </xf>
    <xf numFmtId="43" fontId="10" fillId="0" borderId="18" xfId="42" applyFont="1" applyFill="1" applyBorder="1" applyAlignment="1">
      <alignment vertical="center" wrapText="1"/>
    </xf>
    <xf numFmtId="41" fontId="10" fillId="0" borderId="18" xfId="42" applyNumberFormat="1" applyFont="1" applyFill="1" applyBorder="1" applyAlignment="1">
      <alignment vertical="center"/>
    </xf>
    <xf numFmtId="43" fontId="10" fillId="35" borderId="18" xfId="42" applyFont="1" applyFill="1" applyBorder="1" applyAlignment="1">
      <alignment vertical="center"/>
    </xf>
    <xf numFmtId="43" fontId="10" fillId="35" borderId="18" xfId="42" applyFont="1" applyFill="1" applyBorder="1" applyAlignment="1">
      <alignment vertical="center" wrapText="1"/>
    </xf>
    <xf numFmtId="43" fontId="10" fillId="0" borderId="18" xfId="42" applyFont="1" applyFill="1" applyBorder="1" applyAlignment="1">
      <alignment vertical="center"/>
    </xf>
    <xf numFmtId="0" fontId="10" fillId="0" borderId="18" xfId="0" applyFont="1" applyFill="1" applyBorder="1" applyAlignment="1">
      <alignment horizontal="center" vertical="center" wrapText="1"/>
    </xf>
    <xf numFmtId="41" fontId="10" fillId="0" borderId="18" xfId="42" applyNumberFormat="1" applyFont="1" applyFill="1" applyBorder="1" applyAlignment="1">
      <alignment vertical="center" wrapText="1"/>
    </xf>
    <xf numFmtId="0" fontId="10" fillId="33" borderId="0" xfId="0" applyFont="1" applyFill="1" applyAlignment="1">
      <alignment vertical="center"/>
    </xf>
    <xf numFmtId="0" fontId="10" fillId="0" borderId="14" xfId="0" applyFont="1" applyFill="1" applyBorder="1" applyAlignment="1">
      <alignment horizontal="left" vertical="center" wrapText="1"/>
    </xf>
    <xf numFmtId="0" fontId="11" fillId="0" borderId="0" xfId="0" applyFont="1" applyAlignment="1">
      <alignment horizontal="right" indent="1"/>
    </xf>
    <xf numFmtId="0" fontId="12" fillId="0" borderId="0" xfId="0" applyFont="1" applyAlignment="1">
      <alignment/>
    </xf>
    <xf numFmtId="0" fontId="5" fillId="0" borderId="0" xfId="0" applyFont="1" applyAlignment="1">
      <alignment vertical="top"/>
    </xf>
    <xf numFmtId="0" fontId="5" fillId="0" borderId="0" xfId="0" applyFont="1" applyAlignment="1">
      <alignment/>
    </xf>
    <xf numFmtId="0" fontId="56" fillId="0" borderId="0" xfId="0" applyFont="1" applyBorder="1" applyAlignment="1">
      <alignment/>
    </xf>
    <xf numFmtId="0" fontId="5" fillId="34" borderId="19" xfId="0" applyFont="1" applyFill="1" applyBorder="1" applyAlignment="1">
      <alignment horizontal="left" vertical="center" wrapText="1"/>
    </xf>
    <xf numFmtId="0" fontId="5" fillId="34" borderId="20" xfId="0" applyFont="1" applyFill="1" applyBorder="1" applyAlignment="1">
      <alignment horizontal="left" vertical="center" wrapText="1"/>
    </xf>
    <xf numFmtId="43" fontId="5" fillId="0" borderId="19" xfId="42" applyFont="1" applyFill="1" applyBorder="1" applyAlignment="1">
      <alignment vertical="center"/>
    </xf>
    <xf numFmtId="43" fontId="5" fillId="0" borderId="20" xfId="42" applyFont="1" applyBorder="1" applyAlignment="1">
      <alignment vertical="center"/>
    </xf>
    <xf numFmtId="0" fontId="15" fillId="0" borderId="20" xfId="0" applyFont="1" applyBorder="1" applyAlignment="1">
      <alignment/>
    </xf>
    <xf numFmtId="0" fontId="16" fillId="0" borderId="21" xfId="0" applyFont="1" applyFill="1" applyBorder="1" applyAlignment="1">
      <alignment horizontal="center" wrapText="1"/>
    </xf>
    <xf numFmtId="0" fontId="5" fillId="34" borderId="22" xfId="0" applyFont="1" applyFill="1" applyBorder="1" applyAlignment="1">
      <alignment horizontal="left" vertical="center" wrapText="1"/>
    </xf>
    <xf numFmtId="0" fontId="5" fillId="34" borderId="23" xfId="0" applyFont="1" applyFill="1" applyBorder="1" applyAlignment="1">
      <alignment horizontal="left" vertical="center" wrapText="1"/>
    </xf>
    <xf numFmtId="43" fontId="5" fillId="0" borderId="22" xfId="42" applyFont="1" applyFill="1" applyBorder="1" applyAlignment="1">
      <alignment vertical="center"/>
    </xf>
    <xf numFmtId="43" fontId="5" fillId="0" borderId="23" xfId="42" applyFont="1" applyBorder="1" applyAlignment="1">
      <alignment vertical="center"/>
    </xf>
    <xf numFmtId="0" fontId="15" fillId="0" borderId="23" xfId="0" applyFont="1" applyBorder="1" applyAlignment="1">
      <alignment/>
    </xf>
    <xf numFmtId="0" fontId="16" fillId="0" borderId="24" xfId="0" applyFont="1" applyFill="1" applyBorder="1" applyAlignment="1">
      <alignment horizontal="center" wrapText="1"/>
    </xf>
    <xf numFmtId="43" fontId="5" fillId="0" borderId="25" xfId="42" applyFont="1" applyFill="1" applyBorder="1" applyAlignment="1">
      <alignment vertical="center"/>
    </xf>
    <xf numFmtId="43" fontId="5" fillId="0" borderId="26" xfId="42" applyFont="1" applyBorder="1" applyAlignment="1">
      <alignment vertical="center"/>
    </xf>
    <xf numFmtId="0" fontId="15" fillId="0" borderId="26" xfId="0" applyFont="1" applyBorder="1" applyAlignment="1">
      <alignment/>
    </xf>
    <xf numFmtId="0" fontId="16" fillId="0" borderId="27" xfId="0" applyFont="1" applyFill="1" applyBorder="1" applyAlignment="1">
      <alignment wrapText="1"/>
    </xf>
    <xf numFmtId="0" fontId="5" fillId="34" borderId="22" xfId="0" applyFont="1" applyFill="1" applyBorder="1" applyAlignment="1">
      <alignment horizontal="left" vertical="center" wrapText="1"/>
    </xf>
    <xf numFmtId="0" fontId="5" fillId="34" borderId="23" xfId="0" applyFont="1" applyFill="1" applyBorder="1" applyAlignment="1">
      <alignment horizontal="left" vertical="center" wrapText="1"/>
    </xf>
    <xf numFmtId="0" fontId="5" fillId="34" borderId="25" xfId="0" applyFont="1" applyFill="1" applyBorder="1" applyAlignment="1">
      <alignment horizontal="left" vertical="center" wrapText="1"/>
    </xf>
    <xf numFmtId="0" fontId="5" fillId="34" borderId="26" xfId="0" applyFont="1" applyFill="1" applyBorder="1" applyAlignment="1">
      <alignment horizontal="left" vertical="center" wrapText="1"/>
    </xf>
    <xf numFmtId="0" fontId="2" fillId="34" borderId="15" xfId="0" applyFont="1" applyFill="1" applyBorder="1" applyAlignment="1">
      <alignment horizontal="center" vertical="center" wrapText="1"/>
    </xf>
    <xf numFmtId="0" fontId="2" fillId="34" borderId="16" xfId="0" applyFont="1" applyFill="1" applyBorder="1" applyAlignment="1">
      <alignment horizontal="center" vertical="center" wrapText="1"/>
    </xf>
    <xf numFmtId="43" fontId="9" fillId="34" borderId="15" xfId="42" applyFont="1" applyFill="1" applyBorder="1" applyAlignment="1">
      <alignment horizontal="center" vertical="center"/>
    </xf>
    <xf numFmtId="0" fontId="2" fillId="34" borderId="28" xfId="0" applyFont="1" applyFill="1" applyBorder="1" applyAlignment="1">
      <alignment horizontal="center" vertical="center" wrapText="1"/>
    </xf>
    <xf numFmtId="0" fontId="2" fillId="34" borderId="29"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6" fillId="34" borderId="12" xfId="0" applyFont="1" applyFill="1" applyBorder="1" applyAlignment="1">
      <alignment horizontal="center" vertical="center" wrapText="1"/>
    </xf>
    <xf numFmtId="0" fontId="6" fillId="34" borderId="30" xfId="0" applyFont="1" applyFill="1" applyBorder="1" applyAlignment="1">
      <alignment horizontal="center" vertical="center" wrapText="1"/>
    </xf>
    <xf numFmtId="43" fontId="6" fillId="0" borderId="12" xfId="42" applyFont="1" applyFill="1" applyBorder="1" applyAlignment="1">
      <alignment horizontal="center" vertical="center"/>
    </xf>
    <xf numFmtId="43" fontId="6" fillId="0" borderId="30" xfId="42" applyFont="1" applyFill="1" applyBorder="1" applyAlignment="1">
      <alignment horizontal="center" vertical="center"/>
    </xf>
    <xf numFmtId="0" fontId="2" fillId="34" borderId="17" xfId="0" applyFont="1" applyFill="1" applyBorder="1" applyAlignment="1">
      <alignment horizontal="center" vertical="center" wrapText="1"/>
    </xf>
    <xf numFmtId="0" fontId="2" fillId="34" borderId="31" xfId="0" applyFont="1" applyFill="1" applyBorder="1" applyAlignment="1">
      <alignment horizontal="center" vertical="center" wrapText="1"/>
    </xf>
    <xf numFmtId="0" fontId="2" fillId="34" borderId="32" xfId="0" applyFont="1" applyFill="1" applyBorder="1" applyAlignment="1">
      <alignment horizontal="center"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2 2" xfId="58"/>
    <cellStyle name="Normal 3" xfId="59"/>
    <cellStyle name="Normal 4" xfId="60"/>
    <cellStyle name="Normal 5"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0</xdr:row>
      <xdr:rowOff>228600</xdr:rowOff>
    </xdr:from>
    <xdr:to>
      <xdr:col>16</xdr:col>
      <xdr:colOff>638175</xdr:colOff>
      <xdr:row>1</xdr:row>
      <xdr:rowOff>419100</xdr:rowOff>
    </xdr:to>
    <xdr:sp>
      <xdr:nvSpPr>
        <xdr:cNvPr id="1" name="TextBox 2"/>
        <xdr:cNvSpPr txBox="1">
          <a:spLocks noChangeArrowheads="1"/>
        </xdr:cNvSpPr>
      </xdr:nvSpPr>
      <xdr:spPr>
        <a:xfrm>
          <a:off x="1000125" y="228600"/>
          <a:ext cx="17811750" cy="533400"/>
        </a:xfrm>
        <a:prstGeom prst="rect">
          <a:avLst/>
        </a:prstGeom>
        <a:solidFill>
          <a:srgbClr val="95B3D7"/>
        </a:solidFill>
        <a:ln w="9525" cmpd="sng">
          <a:solidFill>
            <a:srgbClr val="000000"/>
          </a:solidFill>
          <a:headEnd type="none"/>
          <a:tailEnd type="none"/>
        </a:ln>
      </xdr:spPr>
      <xdr:txBody>
        <a:bodyPr vertOverflow="clip" wrap="square" anchor="ctr"/>
        <a:p>
          <a:pPr algn="ctr">
            <a:defRPr/>
          </a:pPr>
          <a:r>
            <a:rPr lang="en-US" cap="none" sz="2000" b="1" i="0" u="none" baseline="0">
              <a:solidFill>
                <a:srgbClr val="000000"/>
              </a:solidFill>
            </a:rPr>
            <a:t>Note  :         This provide the information received for the year  2013.  Kindly update for 2014 including all other new Projects relevant for the year  2014</a:t>
          </a:r>
        </a:p>
      </xdr:txBody>
    </xdr:sp>
    <xdr:clientData/>
  </xdr:twoCellAnchor>
  <xdr:oneCellAnchor>
    <xdr:from>
      <xdr:col>4</xdr:col>
      <xdr:colOff>0</xdr:colOff>
      <xdr:row>48</xdr:row>
      <xdr:rowOff>0</xdr:rowOff>
    </xdr:from>
    <xdr:ext cx="12306300" cy="3971925"/>
    <xdr:sp>
      <xdr:nvSpPr>
        <xdr:cNvPr id="2" name="Text Box 2"/>
        <xdr:cNvSpPr txBox="1">
          <a:spLocks noChangeArrowheads="1"/>
        </xdr:cNvSpPr>
      </xdr:nvSpPr>
      <xdr:spPr>
        <a:xfrm>
          <a:off x="971550" y="17640300"/>
          <a:ext cx="12306300" cy="397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1" i="1" u="none" baseline="0">
              <a:solidFill>
                <a:srgbClr val="000000"/>
              </a:solidFill>
              <a:latin typeface="Maiandra GD"/>
              <a:ea typeface="Maiandra GD"/>
              <a:cs typeface="Maiandra GD"/>
            </a:rPr>
            <a:t>Definitions: Research &amp; Experimental Development (R&amp;D)</a:t>
          </a:r>
          <a:r>
            <a:rPr lang="en-US" cap="none" sz="1600" b="0" i="1" u="none" baseline="0">
              <a:solidFill>
                <a:srgbClr val="000000"/>
              </a:solidFill>
              <a:latin typeface="Maiandra GD"/>
              <a:ea typeface="Maiandra GD"/>
              <a:cs typeface="Maiandra GD"/>
            </a:rPr>
            <a:t>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Research &amp; Experimental Development (R&amp;D)</a:t>
          </a:r>
          <a:r>
            <a:rPr lang="en-US" cap="none" sz="1600" b="0" i="0" u="none" baseline="0">
              <a:solidFill>
                <a:srgbClr val="000000"/>
              </a:solidFill>
              <a:latin typeface="Maiandra GD"/>
              <a:ea typeface="Maiandra GD"/>
              <a:cs typeface="Maiandra GD"/>
            </a:rPr>
            <a:t> comprise creative work undertaken on a systematic basis in order to increase the stock of knowledge, including knowledge of humanity, culture and society, and the use of this stock of knowledge to devise new applications. The term R&amp;D covers three activities: Basic Research, Applied Research and Experimental Development.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B - Basic Research (Pure, Strategic &amp; Expedient) </a:t>
          </a:r>
          <a:r>
            <a:rPr lang="en-US" cap="none" sz="1600" b="0" i="0" u="none" baseline="0">
              <a:solidFill>
                <a:srgbClr val="000000"/>
              </a:solidFill>
              <a:latin typeface="Maiandra GD"/>
              <a:ea typeface="Maiandra GD"/>
              <a:cs typeface="Maiandra GD"/>
            </a:rPr>
            <a:t>is experimental or theoretical work undertaken primarily to acquire new knowledge of the underlying foundation of phenomena and observable facts, without any particular application or use in view.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AR - Applied Research </a:t>
          </a:r>
          <a:r>
            <a:rPr lang="en-US" cap="none" sz="1600" b="0" i="0" u="none" baseline="0">
              <a:solidFill>
                <a:srgbClr val="000000"/>
              </a:solidFill>
              <a:latin typeface="Maiandra GD"/>
              <a:ea typeface="Maiandra GD"/>
              <a:cs typeface="Maiandra GD"/>
            </a:rPr>
            <a:t>is also original investigation undertaken in order to acquire new knowledge. It is, however, directed primarily towards a specific practical aim or objective.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ED - Experimental Development </a:t>
          </a:r>
          <a:r>
            <a:rPr lang="en-US" cap="none" sz="1600" b="0" i="0" u="none" baseline="0">
              <a:solidFill>
                <a:srgbClr val="000000"/>
              </a:solidFill>
              <a:latin typeface="Maiandra GD"/>
              <a:ea typeface="Maiandra GD"/>
              <a:cs typeface="Maiandra GD"/>
            </a:rPr>
            <a:t>is systematic work, drawing on existing knowledge gained from research and/or practical experience, which is directed to producing new materials, products or devices, to installing new processes, systems and services, or to improving substantially those already produced or installed.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0</xdr:row>
      <xdr:rowOff>228600</xdr:rowOff>
    </xdr:from>
    <xdr:to>
      <xdr:col>16</xdr:col>
      <xdr:colOff>695325</xdr:colOff>
      <xdr:row>1</xdr:row>
      <xdr:rowOff>419100</xdr:rowOff>
    </xdr:to>
    <xdr:sp>
      <xdr:nvSpPr>
        <xdr:cNvPr id="1" name="TextBox 3"/>
        <xdr:cNvSpPr txBox="1">
          <a:spLocks noChangeArrowheads="1"/>
        </xdr:cNvSpPr>
      </xdr:nvSpPr>
      <xdr:spPr>
        <a:xfrm>
          <a:off x="981075" y="228600"/>
          <a:ext cx="17830800" cy="533400"/>
        </a:xfrm>
        <a:prstGeom prst="rect">
          <a:avLst/>
        </a:prstGeom>
        <a:solidFill>
          <a:srgbClr val="95B3D7"/>
        </a:solidFill>
        <a:ln w="9525" cmpd="sng">
          <a:solidFill>
            <a:srgbClr val="000000"/>
          </a:solidFill>
          <a:headEnd type="none"/>
          <a:tailEnd type="none"/>
        </a:ln>
      </xdr:spPr>
      <xdr:txBody>
        <a:bodyPr vertOverflow="clip" wrap="square" anchor="ctr"/>
        <a:p>
          <a:pPr algn="ctr">
            <a:defRPr/>
          </a:pPr>
          <a:r>
            <a:rPr lang="en-US" cap="none" sz="2000" b="1" i="0" u="none" baseline="0">
              <a:solidFill>
                <a:srgbClr val="000000"/>
              </a:solidFill>
            </a:rPr>
            <a:t>Note  :         This provide the information received for the year  2013.  Kindly update for 2014 including all other new Projects relevant for the year  2014</a:t>
          </a:r>
        </a:p>
      </xdr:txBody>
    </xdr:sp>
    <xdr:clientData/>
  </xdr:twoCellAnchor>
  <xdr:oneCellAnchor>
    <xdr:from>
      <xdr:col>4</xdr:col>
      <xdr:colOff>0</xdr:colOff>
      <xdr:row>47</xdr:row>
      <xdr:rowOff>0</xdr:rowOff>
    </xdr:from>
    <xdr:ext cx="12325350" cy="3971925"/>
    <xdr:sp>
      <xdr:nvSpPr>
        <xdr:cNvPr id="2" name="Text Box 2"/>
        <xdr:cNvSpPr txBox="1">
          <a:spLocks noChangeArrowheads="1"/>
        </xdr:cNvSpPr>
      </xdr:nvSpPr>
      <xdr:spPr>
        <a:xfrm>
          <a:off x="971550" y="17735550"/>
          <a:ext cx="12325350" cy="397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1" i="1" u="none" baseline="0">
              <a:solidFill>
                <a:srgbClr val="000000"/>
              </a:solidFill>
              <a:latin typeface="Maiandra GD"/>
              <a:ea typeface="Maiandra GD"/>
              <a:cs typeface="Maiandra GD"/>
            </a:rPr>
            <a:t>Definitions: Research &amp; Experimental Development (R&amp;D)</a:t>
          </a:r>
          <a:r>
            <a:rPr lang="en-US" cap="none" sz="1600" b="0" i="1" u="none" baseline="0">
              <a:solidFill>
                <a:srgbClr val="000000"/>
              </a:solidFill>
              <a:latin typeface="Maiandra GD"/>
              <a:ea typeface="Maiandra GD"/>
              <a:cs typeface="Maiandra GD"/>
            </a:rPr>
            <a:t>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Research &amp; Experimental Development (R&amp;D)</a:t>
          </a:r>
          <a:r>
            <a:rPr lang="en-US" cap="none" sz="1600" b="0" i="0" u="none" baseline="0">
              <a:solidFill>
                <a:srgbClr val="000000"/>
              </a:solidFill>
              <a:latin typeface="Maiandra GD"/>
              <a:ea typeface="Maiandra GD"/>
              <a:cs typeface="Maiandra GD"/>
            </a:rPr>
            <a:t> comprise creative work undertaken on a systematic basis in order to increase the stock of knowledge, including knowledge of humanity, culture and society, and the use of this stock of knowledge to devise new applications. The term R&amp;D covers three activities: Basic Research, Applied Research and Experimental Development.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B - Basic Research (Pure, Strategic &amp; Expedient) </a:t>
          </a:r>
          <a:r>
            <a:rPr lang="en-US" cap="none" sz="1600" b="0" i="0" u="none" baseline="0">
              <a:solidFill>
                <a:srgbClr val="000000"/>
              </a:solidFill>
              <a:latin typeface="Maiandra GD"/>
              <a:ea typeface="Maiandra GD"/>
              <a:cs typeface="Maiandra GD"/>
            </a:rPr>
            <a:t>is experimental or theoretical work undertaken primarily to acquire new knowledge of the underlying foundation of phenomena and observable facts, without any particular application or use in view.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AR - Applied Research </a:t>
          </a:r>
          <a:r>
            <a:rPr lang="en-US" cap="none" sz="1600" b="0" i="0" u="none" baseline="0">
              <a:solidFill>
                <a:srgbClr val="000000"/>
              </a:solidFill>
              <a:latin typeface="Maiandra GD"/>
              <a:ea typeface="Maiandra GD"/>
              <a:cs typeface="Maiandra GD"/>
            </a:rPr>
            <a:t>is also original investigation undertaken in order to acquire new knowledge. It is, however, directed primarily towards a specific practical aim or objective.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ED - Experimental Development </a:t>
          </a:r>
          <a:r>
            <a:rPr lang="en-US" cap="none" sz="1600" b="0" i="0" u="none" baseline="0">
              <a:solidFill>
                <a:srgbClr val="000000"/>
              </a:solidFill>
              <a:latin typeface="Maiandra GD"/>
              <a:ea typeface="Maiandra GD"/>
              <a:cs typeface="Maiandra GD"/>
            </a:rPr>
            <a:t>is systematic work, drawing on existing knowledge gained from research and/or practical experience, which is directed to producing new materials, products or devices, to installing new processes, systems and services, or to improving substantially those already produced or installed.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962025</xdr:colOff>
      <xdr:row>0</xdr:row>
      <xdr:rowOff>228600</xdr:rowOff>
    </xdr:from>
    <xdr:to>
      <xdr:col>16</xdr:col>
      <xdr:colOff>276225</xdr:colOff>
      <xdr:row>1</xdr:row>
      <xdr:rowOff>419100</xdr:rowOff>
    </xdr:to>
    <xdr:sp>
      <xdr:nvSpPr>
        <xdr:cNvPr id="1" name="TextBox 2"/>
        <xdr:cNvSpPr txBox="1">
          <a:spLocks noChangeArrowheads="1"/>
        </xdr:cNvSpPr>
      </xdr:nvSpPr>
      <xdr:spPr>
        <a:xfrm>
          <a:off x="962025" y="228600"/>
          <a:ext cx="17811750" cy="533400"/>
        </a:xfrm>
        <a:prstGeom prst="rect">
          <a:avLst/>
        </a:prstGeom>
        <a:solidFill>
          <a:srgbClr val="95B3D7"/>
        </a:solidFill>
        <a:ln w="9525" cmpd="sng">
          <a:solidFill>
            <a:srgbClr val="000000"/>
          </a:solidFill>
          <a:headEnd type="none"/>
          <a:tailEnd type="none"/>
        </a:ln>
      </xdr:spPr>
      <xdr:txBody>
        <a:bodyPr vertOverflow="clip" wrap="square" anchor="ctr"/>
        <a:p>
          <a:pPr algn="ctr">
            <a:defRPr/>
          </a:pPr>
          <a:r>
            <a:rPr lang="en-US" cap="none" sz="2000" b="1" i="0" u="none" baseline="0">
              <a:solidFill>
                <a:srgbClr val="000000"/>
              </a:solidFill>
            </a:rPr>
            <a:t>Note  :         This provide the information received for the year  2013.  Kindly update for 2014 including all other new Projects relevant for the year  2014</a:t>
          </a:r>
        </a:p>
      </xdr:txBody>
    </xdr:sp>
    <xdr:clientData/>
  </xdr:twoCellAnchor>
  <xdr:oneCellAnchor>
    <xdr:from>
      <xdr:col>5</xdr:col>
      <xdr:colOff>142875</xdr:colOff>
      <xdr:row>45</xdr:row>
      <xdr:rowOff>228600</xdr:rowOff>
    </xdr:from>
    <xdr:ext cx="12306300" cy="3962400"/>
    <xdr:sp>
      <xdr:nvSpPr>
        <xdr:cNvPr id="2" name="Text Box 2"/>
        <xdr:cNvSpPr txBox="1">
          <a:spLocks noChangeArrowheads="1"/>
        </xdr:cNvSpPr>
      </xdr:nvSpPr>
      <xdr:spPr>
        <a:xfrm>
          <a:off x="1114425" y="17573625"/>
          <a:ext cx="12306300" cy="396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1" i="1" u="none" baseline="0">
              <a:solidFill>
                <a:srgbClr val="000000"/>
              </a:solidFill>
              <a:latin typeface="Maiandra GD"/>
              <a:ea typeface="Maiandra GD"/>
              <a:cs typeface="Maiandra GD"/>
            </a:rPr>
            <a:t>Definitions: Research &amp; Experimental Development (R&amp;D)</a:t>
          </a:r>
          <a:r>
            <a:rPr lang="en-US" cap="none" sz="1600" b="0" i="1" u="none" baseline="0">
              <a:solidFill>
                <a:srgbClr val="000000"/>
              </a:solidFill>
              <a:latin typeface="Maiandra GD"/>
              <a:ea typeface="Maiandra GD"/>
              <a:cs typeface="Maiandra GD"/>
            </a:rPr>
            <a:t>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Research &amp; Experimental Development (R&amp;D)</a:t>
          </a:r>
          <a:r>
            <a:rPr lang="en-US" cap="none" sz="1600" b="0" i="0" u="none" baseline="0">
              <a:solidFill>
                <a:srgbClr val="000000"/>
              </a:solidFill>
              <a:latin typeface="Maiandra GD"/>
              <a:ea typeface="Maiandra GD"/>
              <a:cs typeface="Maiandra GD"/>
            </a:rPr>
            <a:t> comprise creative work undertaken on a systematic basis in order to increase the stock of knowledge, including knowledge of humanity, culture and society, and the use of this stock of knowledge to devise new applications. The term R&amp;D covers three activities: Basic Research, Applied Research and Experimental Development.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B - Basic Research (Pure, Strategic &amp; Expedient) </a:t>
          </a:r>
          <a:r>
            <a:rPr lang="en-US" cap="none" sz="1600" b="0" i="0" u="none" baseline="0">
              <a:solidFill>
                <a:srgbClr val="000000"/>
              </a:solidFill>
              <a:latin typeface="Maiandra GD"/>
              <a:ea typeface="Maiandra GD"/>
              <a:cs typeface="Maiandra GD"/>
            </a:rPr>
            <a:t>is experimental or theoretical work undertaken primarily to acquire new knowledge of the underlying foundation of phenomena and observable facts, without any particular application or use in view.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AR - Applied Research </a:t>
          </a:r>
          <a:r>
            <a:rPr lang="en-US" cap="none" sz="1600" b="0" i="0" u="none" baseline="0">
              <a:solidFill>
                <a:srgbClr val="000000"/>
              </a:solidFill>
              <a:latin typeface="Maiandra GD"/>
              <a:ea typeface="Maiandra GD"/>
              <a:cs typeface="Maiandra GD"/>
            </a:rPr>
            <a:t>is also original investigation undertaken in order to acquire new knowledge. It is, however, directed primarily towards a specific practical aim or objective.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ED - Experimental Development </a:t>
          </a:r>
          <a:r>
            <a:rPr lang="en-US" cap="none" sz="1600" b="0" i="0" u="none" baseline="0">
              <a:solidFill>
                <a:srgbClr val="000000"/>
              </a:solidFill>
              <a:latin typeface="Maiandra GD"/>
              <a:ea typeface="Maiandra GD"/>
              <a:cs typeface="Maiandra GD"/>
            </a:rPr>
            <a:t>is systematic work, drawing on existing knowledge gained from research and/or practical experience, which is directed to producing new materials, products or devices, to installing new processes, systems and services, or to improving substantially those already produced or installed.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247650</xdr:rowOff>
    </xdr:from>
    <xdr:to>
      <xdr:col>16</xdr:col>
      <xdr:colOff>285750</xdr:colOff>
      <xdr:row>1</xdr:row>
      <xdr:rowOff>438150</xdr:rowOff>
    </xdr:to>
    <xdr:sp>
      <xdr:nvSpPr>
        <xdr:cNvPr id="1" name="TextBox 2"/>
        <xdr:cNvSpPr txBox="1">
          <a:spLocks noChangeArrowheads="1"/>
        </xdr:cNvSpPr>
      </xdr:nvSpPr>
      <xdr:spPr>
        <a:xfrm>
          <a:off x="971550" y="247650"/>
          <a:ext cx="17811750" cy="533400"/>
        </a:xfrm>
        <a:prstGeom prst="rect">
          <a:avLst/>
        </a:prstGeom>
        <a:solidFill>
          <a:srgbClr val="95B3D7"/>
        </a:solidFill>
        <a:ln w="9525" cmpd="sng">
          <a:solidFill>
            <a:srgbClr val="000000"/>
          </a:solidFill>
          <a:headEnd type="none"/>
          <a:tailEnd type="none"/>
        </a:ln>
      </xdr:spPr>
      <xdr:txBody>
        <a:bodyPr vertOverflow="clip" wrap="square" anchor="ctr"/>
        <a:p>
          <a:pPr algn="ctr">
            <a:defRPr/>
          </a:pPr>
          <a:r>
            <a:rPr lang="en-US" cap="none" sz="2000" b="1" i="0" u="none" baseline="0">
              <a:solidFill>
                <a:srgbClr val="000000"/>
              </a:solidFill>
            </a:rPr>
            <a:t>Note  :         This provide the information received for the year  2013.  Kindly update for 2014 including all other new Projects relevant for the year  2014</a:t>
          </a:r>
        </a:p>
      </xdr:txBody>
    </xdr:sp>
    <xdr:clientData/>
  </xdr:twoCellAnchor>
  <xdr:oneCellAnchor>
    <xdr:from>
      <xdr:col>4</xdr:col>
      <xdr:colOff>0</xdr:colOff>
      <xdr:row>45</xdr:row>
      <xdr:rowOff>0</xdr:rowOff>
    </xdr:from>
    <xdr:ext cx="12306300" cy="3962400"/>
    <xdr:sp>
      <xdr:nvSpPr>
        <xdr:cNvPr id="2" name="Text Box 2"/>
        <xdr:cNvSpPr txBox="1">
          <a:spLocks noChangeArrowheads="1"/>
        </xdr:cNvSpPr>
      </xdr:nvSpPr>
      <xdr:spPr>
        <a:xfrm>
          <a:off x="971550" y="17583150"/>
          <a:ext cx="12306300" cy="396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1" i="1" u="none" baseline="0">
              <a:solidFill>
                <a:srgbClr val="000000"/>
              </a:solidFill>
              <a:latin typeface="Maiandra GD"/>
              <a:ea typeface="Maiandra GD"/>
              <a:cs typeface="Maiandra GD"/>
            </a:rPr>
            <a:t>Definitions: Research &amp; Experimental Development (R&amp;D)</a:t>
          </a:r>
          <a:r>
            <a:rPr lang="en-US" cap="none" sz="1600" b="0" i="1" u="none" baseline="0">
              <a:solidFill>
                <a:srgbClr val="000000"/>
              </a:solidFill>
              <a:latin typeface="Maiandra GD"/>
              <a:ea typeface="Maiandra GD"/>
              <a:cs typeface="Maiandra GD"/>
            </a:rPr>
            <a:t>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Research &amp; Experimental Development (R&amp;D)</a:t>
          </a:r>
          <a:r>
            <a:rPr lang="en-US" cap="none" sz="1600" b="0" i="0" u="none" baseline="0">
              <a:solidFill>
                <a:srgbClr val="000000"/>
              </a:solidFill>
              <a:latin typeface="Maiandra GD"/>
              <a:ea typeface="Maiandra GD"/>
              <a:cs typeface="Maiandra GD"/>
            </a:rPr>
            <a:t> comprise creative work undertaken on a systematic basis in order to increase the stock of knowledge, including knowledge of humanity, culture and society, and the use of this stock of knowledge to devise new applications. The term R&amp;D covers three activities: Basic Research, Applied Research and Experimental Development.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B - Basic Research (Pure, Strategic &amp; Expedient) </a:t>
          </a:r>
          <a:r>
            <a:rPr lang="en-US" cap="none" sz="1600" b="0" i="0" u="none" baseline="0">
              <a:solidFill>
                <a:srgbClr val="000000"/>
              </a:solidFill>
              <a:latin typeface="Maiandra GD"/>
              <a:ea typeface="Maiandra GD"/>
              <a:cs typeface="Maiandra GD"/>
            </a:rPr>
            <a:t>is experimental or theoretical work undertaken primarily to acquire new knowledge of the underlying foundation of phenomena and observable facts, without any particular application or use in view.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AR - Applied Research </a:t>
          </a:r>
          <a:r>
            <a:rPr lang="en-US" cap="none" sz="1600" b="0" i="0" u="none" baseline="0">
              <a:solidFill>
                <a:srgbClr val="000000"/>
              </a:solidFill>
              <a:latin typeface="Maiandra GD"/>
              <a:ea typeface="Maiandra GD"/>
              <a:cs typeface="Maiandra GD"/>
            </a:rPr>
            <a:t>is also original investigation undertaken in order to acquire new knowledge. It is, however, directed primarily towards a specific practical aim or objective.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ED - Experimental Development </a:t>
          </a:r>
          <a:r>
            <a:rPr lang="en-US" cap="none" sz="1600" b="0" i="0" u="none" baseline="0">
              <a:solidFill>
                <a:srgbClr val="000000"/>
              </a:solidFill>
              <a:latin typeface="Maiandra GD"/>
              <a:ea typeface="Maiandra GD"/>
              <a:cs typeface="Maiandra GD"/>
            </a:rPr>
            <a:t>is systematic work, drawing on existing knowledge gained from research and/or practical experience, which is directed to producing new materials, products or devices, to installing new processes, systems and services, or to improving substantially those already produced or installed.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V69"/>
  <sheetViews>
    <sheetView view="pageBreakPreview" zoomScale="80" zoomScaleNormal="85" zoomScaleSheetLayoutView="80" zoomScalePageLayoutView="0" workbookViewId="0" topLeftCell="D53">
      <selection activeCell="L64" sqref="L64:Q69"/>
    </sheetView>
  </sheetViews>
  <sheetFormatPr defaultColWidth="9.140625" defaultRowHeight="27" customHeight="1"/>
  <cols>
    <col min="1" max="1" width="11.421875" style="3" hidden="1" customWidth="1"/>
    <col min="2" max="2" width="14.8515625" style="3" hidden="1" customWidth="1"/>
    <col min="3" max="3" width="18.7109375" style="3" hidden="1" customWidth="1"/>
    <col min="4" max="4" width="14.57421875" style="3" customWidth="1"/>
    <col min="5" max="5" width="12.421875" style="3" hidden="1" customWidth="1"/>
    <col min="6" max="6" width="33.140625" style="3" customWidth="1"/>
    <col min="7" max="7" width="62.8515625" style="3" customWidth="1"/>
    <col min="8" max="8" width="10.7109375" style="3" customWidth="1"/>
    <col min="9" max="9" width="31.140625" style="3" customWidth="1"/>
    <col min="10" max="10" width="17.28125" style="3" customWidth="1"/>
    <col min="11" max="11" width="19.57421875" style="4" customWidth="1"/>
    <col min="12" max="13" width="15.7109375" style="5" customWidth="1"/>
    <col min="14" max="14" width="17.28125" style="6" customWidth="1"/>
    <col min="15" max="17" width="17.28125" style="5" customWidth="1"/>
    <col min="18" max="18" width="18.7109375" style="5" hidden="1" customWidth="1"/>
    <col min="19" max="19" width="15.421875" style="5" hidden="1" customWidth="1"/>
    <col min="20" max="20" width="16.28125" style="5" hidden="1" customWidth="1"/>
    <col min="21" max="21" width="31.28125" style="3" customWidth="1"/>
    <col min="22" max="22" width="20.00390625" style="3" customWidth="1"/>
    <col min="23" max="16384" width="9.140625" style="3" customWidth="1"/>
  </cols>
  <sheetData>
    <row r="1" spans="17:21" ht="27" customHeight="1">
      <c r="Q1" s="15"/>
      <c r="U1" s="12" t="s">
        <v>81</v>
      </c>
    </row>
    <row r="2" ht="44.25" customHeight="1" thickBot="1"/>
    <row r="3" spans="6:21" ht="30" customHeight="1" thickBot="1" thickTop="1">
      <c r="F3" s="71" t="s">
        <v>85</v>
      </c>
      <c r="G3" s="72"/>
      <c r="H3" s="72"/>
      <c r="I3" s="72"/>
      <c r="J3" s="72"/>
      <c r="K3" s="72"/>
      <c r="L3" s="72"/>
      <c r="M3" s="72"/>
      <c r="N3" s="72"/>
      <c r="O3" s="72"/>
      <c r="P3" s="72"/>
      <c r="Q3" s="73"/>
      <c r="R3" s="17"/>
      <c r="S3" s="17"/>
      <c r="T3" s="17"/>
      <c r="U3" s="18"/>
    </row>
    <row r="4" spans="6:21" s="10" customFormat="1" ht="27" customHeight="1" thickBot="1" thickTop="1">
      <c r="F4" s="11"/>
      <c r="G4" s="11"/>
      <c r="H4" s="11"/>
      <c r="I4" s="11"/>
      <c r="J4" s="11"/>
      <c r="K4" s="11"/>
      <c r="L4" s="11"/>
      <c r="M4" s="11"/>
      <c r="N4" s="11"/>
      <c r="O4" s="11"/>
      <c r="P4" s="11"/>
      <c r="Q4" s="11"/>
      <c r="R4" s="11"/>
      <c r="S4" s="11"/>
      <c r="T4" s="11"/>
      <c r="U4" s="11"/>
    </row>
    <row r="5" spans="6:17" ht="30" customHeight="1" thickBot="1" thickTop="1">
      <c r="F5" s="13" t="s">
        <v>84</v>
      </c>
      <c r="G5" s="14" t="s">
        <v>86</v>
      </c>
      <c r="L5" s="16" t="s">
        <v>6</v>
      </c>
      <c r="M5" s="74" t="s">
        <v>66</v>
      </c>
      <c r="N5" s="74"/>
      <c r="O5" s="74"/>
      <c r="P5" s="75"/>
      <c r="Q5" s="19"/>
    </row>
    <row r="6" spans="7:20" ht="27" customHeight="1" thickTop="1">
      <c r="G6" s="7"/>
      <c r="H6" s="7"/>
      <c r="I6" s="7"/>
      <c r="J6" s="7"/>
      <c r="K6" s="7"/>
      <c r="L6" s="8"/>
      <c r="M6" s="8"/>
      <c r="N6" s="9"/>
      <c r="O6" s="8"/>
      <c r="P6" s="8"/>
      <c r="Q6" s="8"/>
      <c r="R6" s="8"/>
      <c r="S6" s="8"/>
      <c r="T6" s="8"/>
    </row>
    <row r="7" spans="1:21" ht="27.75" customHeight="1">
      <c r="A7" s="76" t="s">
        <v>4</v>
      </c>
      <c r="B7" s="76" t="s">
        <v>6</v>
      </c>
      <c r="C7" s="20"/>
      <c r="D7" s="77" t="s">
        <v>79</v>
      </c>
      <c r="E7" s="22"/>
      <c r="F7" s="66" t="s">
        <v>0</v>
      </c>
      <c r="G7" s="66" t="s">
        <v>7</v>
      </c>
      <c r="H7" s="66" t="s">
        <v>80</v>
      </c>
      <c r="I7" s="66" t="s">
        <v>5</v>
      </c>
      <c r="J7" s="66" t="s">
        <v>70</v>
      </c>
      <c r="K7" s="66" t="s">
        <v>8</v>
      </c>
      <c r="L7" s="68" t="s">
        <v>82</v>
      </c>
      <c r="M7" s="68"/>
      <c r="N7" s="68"/>
      <c r="O7" s="68" t="s">
        <v>83</v>
      </c>
      <c r="P7" s="68"/>
      <c r="Q7" s="68"/>
      <c r="R7" s="23"/>
      <c r="S7" s="23"/>
      <c r="T7" s="23"/>
      <c r="U7" s="69" t="s">
        <v>3</v>
      </c>
    </row>
    <row r="8" spans="1:22" s="2" customFormat="1" ht="48" thickBot="1">
      <c r="A8" s="76"/>
      <c r="B8" s="76"/>
      <c r="C8" s="21" t="s">
        <v>76</v>
      </c>
      <c r="D8" s="78"/>
      <c r="E8" s="24" t="s">
        <v>72</v>
      </c>
      <c r="F8" s="67"/>
      <c r="G8" s="67"/>
      <c r="H8" s="67"/>
      <c r="I8" s="67"/>
      <c r="J8" s="67"/>
      <c r="K8" s="67"/>
      <c r="L8" s="25" t="s">
        <v>1</v>
      </c>
      <c r="M8" s="25" t="s">
        <v>2</v>
      </c>
      <c r="N8" s="25" t="s">
        <v>71</v>
      </c>
      <c r="O8" s="25" t="s">
        <v>1</v>
      </c>
      <c r="P8" s="25" t="s">
        <v>2</v>
      </c>
      <c r="Q8" s="25" t="s">
        <v>71</v>
      </c>
      <c r="R8" s="25" t="s">
        <v>73</v>
      </c>
      <c r="S8" s="25" t="s">
        <v>74</v>
      </c>
      <c r="T8" s="25" t="s">
        <v>75</v>
      </c>
      <c r="U8" s="70"/>
      <c r="V8" s="1" t="s">
        <v>78</v>
      </c>
    </row>
    <row r="9" spans="1:22" s="29" customFormat="1" ht="75" customHeight="1" thickBot="1" thickTop="1">
      <c r="A9" s="26" t="s">
        <v>29</v>
      </c>
      <c r="B9" s="27" t="s">
        <v>66</v>
      </c>
      <c r="C9" s="28" t="s">
        <v>77</v>
      </c>
      <c r="D9" s="30" t="s">
        <v>19</v>
      </c>
      <c r="E9" s="30"/>
      <c r="F9" s="30" t="s">
        <v>13</v>
      </c>
      <c r="G9" s="30" t="s">
        <v>67</v>
      </c>
      <c r="H9" s="31" t="s">
        <v>68</v>
      </c>
      <c r="I9" s="31"/>
      <c r="J9" s="31"/>
      <c r="K9" s="37"/>
      <c r="L9" s="32"/>
      <c r="M9" s="38"/>
      <c r="N9" s="33">
        <f>SUM(L9:M9)</f>
        <v>0</v>
      </c>
      <c r="O9" s="34"/>
      <c r="P9" s="34"/>
      <c r="Q9" s="34"/>
      <c r="R9" s="32"/>
      <c r="S9" s="32">
        <f>(193.79+233.84)*129</f>
        <v>55164.27</v>
      </c>
      <c r="T9" s="35">
        <f>SUM(R9:S9)</f>
        <v>55164.27</v>
      </c>
      <c r="U9" s="30" t="s">
        <v>69</v>
      </c>
      <c r="V9" s="39" t="str">
        <f>IF(T9&gt;N9,"Invalid","OK")</f>
        <v>Invalid</v>
      </c>
    </row>
    <row r="10" ht="27" customHeight="1" thickTop="1"/>
    <row r="12" spans="6:7" ht="27" customHeight="1">
      <c r="F12" s="41" t="s">
        <v>87</v>
      </c>
      <c r="G12" s="42" t="s">
        <v>88</v>
      </c>
    </row>
    <row r="64" spans="12:17" ht="27" customHeight="1">
      <c r="L64" s="43" t="s">
        <v>89</v>
      </c>
      <c r="M64" s="44"/>
      <c r="P64"/>
      <c r="Q64" s="45"/>
    </row>
    <row r="65" spans="12:17" ht="27" customHeight="1">
      <c r="L65" s="46" t="s">
        <v>90</v>
      </c>
      <c r="M65" s="47"/>
      <c r="N65" s="48"/>
      <c r="O65" s="49"/>
      <c r="P65" s="50"/>
      <c r="Q65" s="51"/>
    </row>
    <row r="66" spans="12:17" ht="27" customHeight="1">
      <c r="L66" s="52" t="s">
        <v>91</v>
      </c>
      <c r="M66" s="53"/>
      <c r="N66" s="54"/>
      <c r="O66" s="55"/>
      <c r="P66" s="56"/>
      <c r="Q66" s="57"/>
    </row>
    <row r="67" spans="12:17" ht="27" customHeight="1">
      <c r="L67" s="52" t="s">
        <v>92</v>
      </c>
      <c r="M67" s="53"/>
      <c r="N67" s="54"/>
      <c r="O67" s="55"/>
      <c r="P67" s="56"/>
      <c r="Q67" s="57"/>
    </row>
    <row r="68" spans="12:17" ht="27" customHeight="1">
      <c r="L68" s="62" t="s">
        <v>93</v>
      </c>
      <c r="M68" s="63"/>
      <c r="N68" s="54"/>
      <c r="O68" s="55"/>
      <c r="P68" s="56"/>
      <c r="Q68" s="57"/>
    </row>
    <row r="69" spans="12:17" ht="27" customHeight="1">
      <c r="L69" s="64" t="s">
        <v>94</v>
      </c>
      <c r="M69" s="65"/>
      <c r="N69" s="58"/>
      <c r="O69" s="59"/>
      <c r="P69" s="60"/>
      <c r="Q69" s="61"/>
    </row>
  </sheetData>
  <sheetProtection/>
  <mergeCells count="16">
    <mergeCell ref="A7:A8"/>
    <mergeCell ref="B7:B8"/>
    <mergeCell ref="D7:D8"/>
    <mergeCell ref="F7:F8"/>
    <mergeCell ref="G7:G8"/>
    <mergeCell ref="U7:U8"/>
    <mergeCell ref="F3:Q3"/>
    <mergeCell ref="M5:P5"/>
    <mergeCell ref="H7:H8"/>
    <mergeCell ref="I7:I8"/>
    <mergeCell ref="J7:J8"/>
    <mergeCell ref="L68:M68"/>
    <mergeCell ref="L69:M69"/>
    <mergeCell ref="K7:K8"/>
    <mergeCell ref="L7:N7"/>
    <mergeCell ref="O7:Q7"/>
  </mergeCells>
  <printOptions/>
  <pageMargins left="0.28" right="0" top="0.22" bottom="0" header="0" footer="0"/>
  <pageSetup horizontalDpi="600" verticalDpi="600" orientation="landscape" paperSize="8" scale="65" r:id="rId2"/>
  <drawing r:id="rId1"/>
</worksheet>
</file>

<file path=xl/worksheets/sheet2.xml><?xml version="1.0" encoding="utf-8"?>
<worksheet xmlns="http://schemas.openxmlformats.org/spreadsheetml/2006/main" xmlns:r="http://schemas.openxmlformats.org/officeDocument/2006/relationships">
  <dimension ref="A1:V67"/>
  <sheetViews>
    <sheetView view="pageBreakPreview" zoomScale="80" zoomScaleNormal="85" zoomScaleSheetLayoutView="80" zoomScalePageLayoutView="0" workbookViewId="0" topLeftCell="D47">
      <selection activeCell="L62" sqref="L62:Q67"/>
    </sheetView>
  </sheetViews>
  <sheetFormatPr defaultColWidth="9.140625" defaultRowHeight="27" customHeight="1"/>
  <cols>
    <col min="1" max="1" width="11.421875" style="3" hidden="1" customWidth="1"/>
    <col min="2" max="2" width="14.8515625" style="3" hidden="1" customWidth="1"/>
    <col min="3" max="3" width="18.7109375" style="3" hidden="1" customWidth="1"/>
    <col min="4" max="4" width="14.57421875" style="3" customWidth="1"/>
    <col min="5" max="5" width="12.421875" style="3" hidden="1" customWidth="1"/>
    <col min="6" max="6" width="31.140625" style="3" customWidth="1"/>
    <col min="7" max="7" width="64.00390625" style="3" customWidth="1"/>
    <col min="8" max="8" width="10.7109375" style="3" customWidth="1"/>
    <col min="9" max="9" width="31.140625" style="3" customWidth="1"/>
    <col min="10" max="10" width="17.28125" style="3" customWidth="1"/>
    <col min="11" max="11" width="19.57421875" style="4" customWidth="1"/>
    <col min="12" max="13" width="15.7109375" style="5" customWidth="1"/>
    <col min="14" max="14" width="17.28125" style="6" customWidth="1"/>
    <col min="15" max="17" width="17.28125" style="5" customWidth="1"/>
    <col min="18" max="18" width="18.7109375" style="5" hidden="1" customWidth="1"/>
    <col min="19" max="19" width="15.421875" style="5" hidden="1" customWidth="1"/>
    <col min="20" max="20" width="16.28125" style="5" hidden="1" customWidth="1"/>
    <col min="21" max="21" width="31.28125" style="3" customWidth="1"/>
    <col min="22" max="22" width="20.00390625" style="3" customWidth="1"/>
    <col min="23" max="16384" width="9.140625" style="3" customWidth="1"/>
  </cols>
  <sheetData>
    <row r="1" spans="17:21" ht="27" customHeight="1">
      <c r="Q1" s="15"/>
      <c r="U1" s="12" t="s">
        <v>81</v>
      </c>
    </row>
    <row r="2" ht="42.75" customHeight="1" thickBot="1"/>
    <row r="3" spans="6:21" ht="27" customHeight="1" thickBot="1" thickTop="1">
      <c r="F3" s="71" t="s">
        <v>85</v>
      </c>
      <c r="G3" s="72"/>
      <c r="H3" s="72"/>
      <c r="I3" s="72"/>
      <c r="J3" s="72"/>
      <c r="K3" s="72"/>
      <c r="L3" s="72"/>
      <c r="M3" s="72"/>
      <c r="N3" s="72"/>
      <c r="O3" s="72"/>
      <c r="P3" s="72"/>
      <c r="Q3" s="73"/>
      <c r="R3" s="17"/>
      <c r="S3" s="17"/>
      <c r="T3" s="17"/>
      <c r="U3" s="18"/>
    </row>
    <row r="4" spans="6:21" s="10" customFormat="1" ht="27" customHeight="1" thickBot="1" thickTop="1">
      <c r="F4" s="11"/>
      <c r="G4" s="11"/>
      <c r="H4" s="11"/>
      <c r="I4" s="11"/>
      <c r="J4" s="11"/>
      <c r="K4" s="11"/>
      <c r="L4" s="11"/>
      <c r="M4" s="11"/>
      <c r="N4" s="11"/>
      <c r="O4" s="11"/>
      <c r="P4" s="11"/>
      <c r="Q4" s="11"/>
      <c r="R4" s="11"/>
      <c r="S4" s="11"/>
      <c r="T4" s="11"/>
      <c r="U4" s="11"/>
    </row>
    <row r="5" spans="6:17" ht="27" customHeight="1" thickBot="1" thickTop="1">
      <c r="F5" s="13" t="s">
        <v>84</v>
      </c>
      <c r="G5" s="14" t="s">
        <v>86</v>
      </c>
      <c r="L5" s="16" t="s">
        <v>6</v>
      </c>
      <c r="M5" s="74" t="s">
        <v>57</v>
      </c>
      <c r="N5" s="74"/>
      <c r="O5" s="74"/>
      <c r="P5" s="75"/>
      <c r="Q5" s="19"/>
    </row>
    <row r="6" spans="7:20" ht="27" customHeight="1" thickTop="1">
      <c r="G6" s="7"/>
      <c r="H6" s="7"/>
      <c r="I6" s="7"/>
      <c r="J6" s="7"/>
      <c r="K6" s="7"/>
      <c r="L6" s="8"/>
      <c r="M6" s="8"/>
      <c r="N6" s="9"/>
      <c r="O6" s="8"/>
      <c r="P6" s="8"/>
      <c r="Q6" s="8"/>
      <c r="R6" s="8"/>
      <c r="S6" s="8"/>
      <c r="T6" s="8"/>
    </row>
    <row r="7" spans="1:21" ht="27.75" customHeight="1">
      <c r="A7" s="76" t="s">
        <v>4</v>
      </c>
      <c r="B7" s="76" t="s">
        <v>6</v>
      </c>
      <c r="C7" s="20"/>
      <c r="D7" s="77" t="s">
        <v>79</v>
      </c>
      <c r="E7" s="22"/>
      <c r="F7" s="66" t="s">
        <v>0</v>
      </c>
      <c r="G7" s="66" t="s">
        <v>7</v>
      </c>
      <c r="H7" s="66" t="s">
        <v>80</v>
      </c>
      <c r="I7" s="66" t="s">
        <v>5</v>
      </c>
      <c r="J7" s="66" t="s">
        <v>70</v>
      </c>
      <c r="K7" s="66" t="s">
        <v>8</v>
      </c>
      <c r="L7" s="68" t="s">
        <v>82</v>
      </c>
      <c r="M7" s="68"/>
      <c r="N7" s="68"/>
      <c r="O7" s="68" t="s">
        <v>83</v>
      </c>
      <c r="P7" s="68"/>
      <c r="Q7" s="68"/>
      <c r="R7" s="23"/>
      <c r="S7" s="23"/>
      <c r="T7" s="23"/>
      <c r="U7" s="69" t="s">
        <v>3</v>
      </c>
    </row>
    <row r="8" spans="1:22" s="2" customFormat="1" ht="48" thickBot="1">
      <c r="A8" s="76"/>
      <c r="B8" s="76"/>
      <c r="C8" s="21" t="s">
        <v>76</v>
      </c>
      <c r="D8" s="78"/>
      <c r="E8" s="24" t="s">
        <v>72</v>
      </c>
      <c r="F8" s="67"/>
      <c r="G8" s="67"/>
      <c r="H8" s="67"/>
      <c r="I8" s="67"/>
      <c r="J8" s="67"/>
      <c r="K8" s="67"/>
      <c r="L8" s="25" t="s">
        <v>1</v>
      </c>
      <c r="M8" s="25" t="s">
        <v>2</v>
      </c>
      <c r="N8" s="25" t="s">
        <v>71</v>
      </c>
      <c r="O8" s="25" t="s">
        <v>1</v>
      </c>
      <c r="P8" s="25" t="s">
        <v>2</v>
      </c>
      <c r="Q8" s="25" t="s">
        <v>71</v>
      </c>
      <c r="R8" s="25" t="s">
        <v>73</v>
      </c>
      <c r="S8" s="25" t="s">
        <v>74</v>
      </c>
      <c r="T8" s="25" t="s">
        <v>75</v>
      </c>
      <c r="U8" s="70"/>
      <c r="V8" s="1" t="s">
        <v>78</v>
      </c>
    </row>
    <row r="9" spans="1:22" s="29" customFormat="1" ht="55.5" customHeight="1" thickBot="1" thickTop="1">
      <c r="A9" s="26" t="s">
        <v>29</v>
      </c>
      <c r="B9" s="27" t="s">
        <v>57</v>
      </c>
      <c r="C9" s="28" t="s">
        <v>77</v>
      </c>
      <c r="D9" s="31" t="s">
        <v>17</v>
      </c>
      <c r="E9" s="30"/>
      <c r="F9" s="31" t="s">
        <v>28</v>
      </c>
      <c r="G9" s="31" t="s">
        <v>59</v>
      </c>
      <c r="H9" s="31" t="s">
        <v>22</v>
      </c>
      <c r="I9" s="31" t="s">
        <v>25</v>
      </c>
      <c r="J9" s="31" t="s">
        <v>18</v>
      </c>
      <c r="K9" s="37" t="s">
        <v>15</v>
      </c>
      <c r="L9" s="32"/>
      <c r="M9" s="38"/>
      <c r="N9" s="33">
        <f>SUM(L9:M9)</f>
        <v>0</v>
      </c>
      <c r="O9" s="34"/>
      <c r="P9" s="34"/>
      <c r="Q9" s="34"/>
      <c r="R9" s="32"/>
      <c r="S9" s="32">
        <v>640000</v>
      </c>
      <c r="T9" s="35">
        <f>SUM(R9:S9)</f>
        <v>640000</v>
      </c>
      <c r="U9" s="31" t="s">
        <v>60</v>
      </c>
      <c r="V9" s="39" t="str">
        <f>IF(T9&gt;N9,"Invalid","OK")</f>
        <v>Invalid</v>
      </c>
    </row>
    <row r="10" spans="1:22" s="29" customFormat="1" ht="59.25" customHeight="1" thickBot="1" thickTop="1">
      <c r="A10" s="26" t="s">
        <v>29</v>
      </c>
      <c r="B10" s="27" t="s">
        <v>57</v>
      </c>
      <c r="C10" s="40" t="s">
        <v>21</v>
      </c>
      <c r="D10" s="30" t="s">
        <v>21</v>
      </c>
      <c r="E10" s="30"/>
      <c r="F10" s="31" t="s">
        <v>61</v>
      </c>
      <c r="G10" s="31" t="s">
        <v>62</v>
      </c>
      <c r="H10" s="31" t="s">
        <v>22</v>
      </c>
      <c r="I10" s="31" t="s">
        <v>63</v>
      </c>
      <c r="J10" s="31" t="s">
        <v>18</v>
      </c>
      <c r="K10" s="37" t="s">
        <v>11</v>
      </c>
      <c r="L10" s="32"/>
      <c r="M10" s="38"/>
      <c r="N10" s="33">
        <f>SUM(L10:M10)</f>
        <v>0</v>
      </c>
      <c r="O10" s="34"/>
      <c r="P10" s="34"/>
      <c r="Q10" s="34"/>
      <c r="R10" s="32"/>
      <c r="S10" s="32">
        <f>2.4*1000000</f>
        <v>2400000</v>
      </c>
      <c r="T10" s="35">
        <f>SUM(R10:S10)</f>
        <v>2400000</v>
      </c>
      <c r="U10" s="31" t="s">
        <v>58</v>
      </c>
      <c r="V10" s="39" t="str">
        <f>IF(T10&gt;N10,"Invalid","OK")</f>
        <v>Invalid</v>
      </c>
    </row>
    <row r="11" spans="1:22" s="29" customFormat="1" ht="56.25" customHeight="1" thickBot="1" thickTop="1">
      <c r="A11" s="26" t="s">
        <v>29</v>
      </c>
      <c r="B11" s="27" t="s">
        <v>57</v>
      </c>
      <c r="C11" s="28" t="s">
        <v>77</v>
      </c>
      <c r="D11" s="30" t="s">
        <v>23</v>
      </c>
      <c r="E11" s="30"/>
      <c r="F11" s="31"/>
      <c r="G11" s="31" t="s">
        <v>64</v>
      </c>
      <c r="H11" s="31" t="s">
        <v>24</v>
      </c>
      <c r="I11" s="31" t="s">
        <v>65</v>
      </c>
      <c r="J11" s="31" t="s">
        <v>18</v>
      </c>
      <c r="K11" s="37">
        <v>2013</v>
      </c>
      <c r="L11" s="32"/>
      <c r="M11" s="38"/>
      <c r="N11" s="33">
        <f>SUM(L11:M11)</f>
        <v>0</v>
      </c>
      <c r="O11" s="34"/>
      <c r="P11" s="34"/>
      <c r="Q11" s="34"/>
      <c r="R11" s="32"/>
      <c r="S11" s="32">
        <f>129*10000</f>
        <v>1290000</v>
      </c>
      <c r="T11" s="35">
        <f>SUM(R11:S11)</f>
        <v>1290000</v>
      </c>
      <c r="U11" s="31" t="s">
        <v>60</v>
      </c>
      <c r="V11" s="39" t="str">
        <f>IF(T11&gt;N11,"Invalid","OK")</f>
        <v>Invalid</v>
      </c>
    </row>
    <row r="12" ht="27" customHeight="1" thickTop="1"/>
    <row r="14" spans="6:7" ht="27" customHeight="1">
      <c r="F14" s="41" t="s">
        <v>87</v>
      </c>
      <c r="G14" s="42" t="s">
        <v>88</v>
      </c>
    </row>
    <row r="62" spans="12:17" ht="27" customHeight="1">
      <c r="L62" s="43" t="s">
        <v>89</v>
      </c>
      <c r="M62" s="44"/>
      <c r="P62"/>
      <c r="Q62" s="45"/>
    </row>
    <row r="63" spans="12:17" ht="27" customHeight="1">
      <c r="L63" s="46" t="s">
        <v>90</v>
      </c>
      <c r="M63" s="47"/>
      <c r="N63" s="48"/>
      <c r="O63" s="49"/>
      <c r="P63" s="50"/>
      <c r="Q63" s="51"/>
    </row>
    <row r="64" spans="12:17" ht="27" customHeight="1">
      <c r="L64" s="52" t="s">
        <v>91</v>
      </c>
      <c r="M64" s="53"/>
      <c r="N64" s="54"/>
      <c r="O64" s="55"/>
      <c r="P64" s="56"/>
      <c r="Q64" s="57"/>
    </row>
    <row r="65" spans="12:17" ht="27" customHeight="1">
      <c r="L65" s="52" t="s">
        <v>92</v>
      </c>
      <c r="M65" s="53"/>
      <c r="N65" s="54"/>
      <c r="O65" s="55"/>
      <c r="P65" s="56"/>
      <c r="Q65" s="57"/>
    </row>
    <row r="66" spans="12:17" ht="27" customHeight="1">
      <c r="L66" s="62" t="s">
        <v>93</v>
      </c>
      <c r="M66" s="63"/>
      <c r="N66" s="54"/>
      <c r="O66" s="55"/>
      <c r="P66" s="56"/>
      <c r="Q66" s="57"/>
    </row>
    <row r="67" spans="12:17" ht="27" customHeight="1">
      <c r="L67" s="64" t="s">
        <v>94</v>
      </c>
      <c r="M67" s="65"/>
      <c r="N67" s="58"/>
      <c r="O67" s="59"/>
      <c r="P67" s="60"/>
      <c r="Q67" s="61"/>
    </row>
  </sheetData>
  <sheetProtection/>
  <mergeCells count="16">
    <mergeCell ref="A7:A8"/>
    <mergeCell ref="B7:B8"/>
    <mergeCell ref="D7:D8"/>
    <mergeCell ref="F7:F8"/>
    <mergeCell ref="G7:G8"/>
    <mergeCell ref="U7:U8"/>
    <mergeCell ref="F3:Q3"/>
    <mergeCell ref="M5:P5"/>
    <mergeCell ref="H7:H8"/>
    <mergeCell ref="I7:I8"/>
    <mergeCell ref="J7:J8"/>
    <mergeCell ref="L66:M66"/>
    <mergeCell ref="L67:M67"/>
    <mergeCell ref="K7:K8"/>
    <mergeCell ref="L7:N7"/>
    <mergeCell ref="O7:Q7"/>
  </mergeCells>
  <printOptions/>
  <pageMargins left="0.28" right="0" top="0.22" bottom="0" header="0" footer="0"/>
  <pageSetup horizontalDpi="600" verticalDpi="600" orientation="landscape" paperSize="8" scale="65" r:id="rId2"/>
  <drawing r:id="rId1"/>
</worksheet>
</file>

<file path=xl/worksheets/sheet3.xml><?xml version="1.0" encoding="utf-8"?>
<worksheet xmlns="http://schemas.openxmlformats.org/spreadsheetml/2006/main" xmlns:r="http://schemas.openxmlformats.org/officeDocument/2006/relationships">
  <dimension ref="A1:V66"/>
  <sheetViews>
    <sheetView view="pageBreakPreview" zoomScale="80" zoomScaleNormal="85" zoomScaleSheetLayoutView="80" zoomScalePageLayoutView="0" workbookViewId="0" topLeftCell="D51">
      <selection activeCell="L61" sqref="L61:Q66"/>
    </sheetView>
  </sheetViews>
  <sheetFormatPr defaultColWidth="9.140625" defaultRowHeight="27" customHeight="1"/>
  <cols>
    <col min="1" max="1" width="11.421875" style="3" hidden="1" customWidth="1"/>
    <col min="2" max="2" width="14.8515625" style="3" hidden="1" customWidth="1"/>
    <col min="3" max="3" width="18.7109375" style="3" hidden="1" customWidth="1"/>
    <col min="4" max="4" width="14.57421875" style="3" customWidth="1"/>
    <col min="5" max="5" width="12.421875" style="3" hidden="1" customWidth="1"/>
    <col min="6" max="6" width="33.140625" style="3" customWidth="1"/>
    <col min="7" max="7" width="67.7109375" style="3" customWidth="1"/>
    <col min="8" max="8" width="10.7109375" style="3" customWidth="1"/>
    <col min="9" max="9" width="31.140625" style="3" customWidth="1"/>
    <col min="10" max="10" width="17.28125" style="3" customWidth="1"/>
    <col min="11" max="11" width="19.57421875" style="4" customWidth="1"/>
    <col min="12" max="13" width="15.7109375" style="5" customWidth="1"/>
    <col min="14" max="14" width="17.28125" style="6" customWidth="1"/>
    <col min="15" max="17" width="17.28125" style="5" customWidth="1"/>
    <col min="18" max="18" width="18.7109375" style="5" hidden="1" customWidth="1"/>
    <col min="19" max="19" width="15.421875" style="5" hidden="1" customWidth="1"/>
    <col min="20" max="20" width="16.28125" style="5" hidden="1" customWidth="1"/>
    <col min="21" max="21" width="31.28125" style="3" customWidth="1"/>
    <col min="22" max="22" width="20.00390625" style="3" customWidth="1"/>
    <col min="23" max="16384" width="9.140625" style="3" customWidth="1"/>
  </cols>
  <sheetData>
    <row r="1" spans="17:21" ht="27" customHeight="1">
      <c r="Q1" s="15"/>
      <c r="U1" s="12" t="s">
        <v>81</v>
      </c>
    </row>
    <row r="2" ht="43.5" customHeight="1" thickBot="1"/>
    <row r="3" spans="6:21" ht="27" customHeight="1" thickBot="1" thickTop="1">
      <c r="F3" s="71" t="s">
        <v>85</v>
      </c>
      <c r="G3" s="72"/>
      <c r="H3" s="72"/>
      <c r="I3" s="72"/>
      <c r="J3" s="72"/>
      <c r="K3" s="72"/>
      <c r="L3" s="72"/>
      <c r="M3" s="72"/>
      <c r="N3" s="72"/>
      <c r="O3" s="72"/>
      <c r="P3" s="72"/>
      <c r="Q3" s="73"/>
      <c r="R3" s="17"/>
      <c r="S3" s="17"/>
      <c r="T3" s="17"/>
      <c r="U3" s="18"/>
    </row>
    <row r="4" spans="6:21" s="10" customFormat="1" ht="27" customHeight="1" thickBot="1" thickTop="1">
      <c r="F4" s="11"/>
      <c r="G4" s="11"/>
      <c r="H4" s="11"/>
      <c r="I4" s="11"/>
      <c r="J4" s="11"/>
      <c r="K4" s="11"/>
      <c r="L4" s="11"/>
      <c r="M4" s="11"/>
      <c r="N4" s="11"/>
      <c r="O4" s="11"/>
      <c r="P4" s="11"/>
      <c r="Q4" s="11"/>
      <c r="R4" s="11"/>
      <c r="S4" s="11"/>
      <c r="T4" s="11"/>
      <c r="U4" s="11"/>
    </row>
    <row r="5" spans="6:17" ht="27" customHeight="1" thickBot="1" thickTop="1">
      <c r="F5" s="13" t="s">
        <v>84</v>
      </c>
      <c r="G5" s="14" t="s">
        <v>86</v>
      </c>
      <c r="L5" s="16" t="s">
        <v>6</v>
      </c>
      <c r="M5" s="74" t="s">
        <v>43</v>
      </c>
      <c r="N5" s="74"/>
      <c r="O5" s="74"/>
      <c r="P5" s="75"/>
      <c r="Q5" s="19"/>
    </row>
    <row r="6" spans="7:20" ht="27" customHeight="1" thickTop="1">
      <c r="G6" s="7"/>
      <c r="H6" s="7"/>
      <c r="I6" s="7"/>
      <c r="J6" s="7"/>
      <c r="K6" s="7"/>
      <c r="L6" s="8"/>
      <c r="M6" s="8"/>
      <c r="N6" s="9"/>
      <c r="O6" s="8"/>
      <c r="P6" s="8"/>
      <c r="Q6" s="8"/>
      <c r="R6" s="8"/>
      <c r="S6" s="8"/>
      <c r="T6" s="8"/>
    </row>
    <row r="7" spans="1:21" ht="27.75" customHeight="1">
      <c r="A7" s="76" t="s">
        <v>4</v>
      </c>
      <c r="B7" s="76" t="s">
        <v>6</v>
      </c>
      <c r="C7" s="20"/>
      <c r="D7" s="77" t="s">
        <v>79</v>
      </c>
      <c r="E7" s="22"/>
      <c r="F7" s="66" t="s">
        <v>0</v>
      </c>
      <c r="G7" s="66" t="s">
        <v>7</v>
      </c>
      <c r="H7" s="66" t="s">
        <v>80</v>
      </c>
      <c r="I7" s="66" t="s">
        <v>5</v>
      </c>
      <c r="J7" s="66" t="s">
        <v>70</v>
      </c>
      <c r="K7" s="66" t="s">
        <v>8</v>
      </c>
      <c r="L7" s="68" t="s">
        <v>82</v>
      </c>
      <c r="M7" s="68"/>
      <c r="N7" s="68"/>
      <c r="O7" s="68" t="s">
        <v>83</v>
      </c>
      <c r="P7" s="68"/>
      <c r="Q7" s="68"/>
      <c r="R7" s="23"/>
      <c r="S7" s="23"/>
      <c r="T7" s="23"/>
      <c r="U7" s="69" t="s">
        <v>3</v>
      </c>
    </row>
    <row r="8" spans="1:22" s="2" customFormat="1" ht="48" thickBot="1">
      <c r="A8" s="76"/>
      <c r="B8" s="76"/>
      <c r="C8" s="21" t="s">
        <v>76</v>
      </c>
      <c r="D8" s="78"/>
      <c r="E8" s="24" t="s">
        <v>72</v>
      </c>
      <c r="F8" s="67"/>
      <c r="G8" s="67"/>
      <c r="H8" s="67"/>
      <c r="I8" s="67"/>
      <c r="J8" s="67"/>
      <c r="K8" s="67"/>
      <c r="L8" s="25" t="s">
        <v>1</v>
      </c>
      <c r="M8" s="25" t="s">
        <v>2</v>
      </c>
      <c r="N8" s="25" t="s">
        <v>71</v>
      </c>
      <c r="O8" s="25" t="s">
        <v>1</v>
      </c>
      <c r="P8" s="25" t="s">
        <v>2</v>
      </c>
      <c r="Q8" s="25" t="s">
        <v>71</v>
      </c>
      <c r="R8" s="25" t="s">
        <v>73</v>
      </c>
      <c r="S8" s="25" t="s">
        <v>74</v>
      </c>
      <c r="T8" s="25" t="s">
        <v>75</v>
      </c>
      <c r="U8" s="70"/>
      <c r="V8" s="1" t="s">
        <v>78</v>
      </c>
    </row>
    <row r="9" spans="1:22" s="29" customFormat="1" ht="49.5" customHeight="1" thickBot="1" thickTop="1">
      <c r="A9" s="26" t="s">
        <v>29</v>
      </c>
      <c r="B9" s="27" t="s">
        <v>43</v>
      </c>
      <c r="C9" s="28" t="s">
        <v>77</v>
      </c>
      <c r="D9" s="30" t="s">
        <v>17</v>
      </c>
      <c r="E9" s="30"/>
      <c r="F9" s="31"/>
      <c r="G9" s="31" t="s">
        <v>44</v>
      </c>
      <c r="H9" s="31"/>
      <c r="I9" s="31" t="s">
        <v>27</v>
      </c>
      <c r="J9" s="31"/>
      <c r="K9" s="37" t="s">
        <v>11</v>
      </c>
      <c r="L9" s="32"/>
      <c r="M9" s="38"/>
      <c r="N9" s="33">
        <f>SUM(L9:M9)</f>
        <v>0</v>
      </c>
      <c r="O9" s="34"/>
      <c r="P9" s="34"/>
      <c r="Q9" s="34"/>
      <c r="R9" s="32"/>
      <c r="S9" s="32">
        <f>3*1000000</f>
        <v>3000000</v>
      </c>
      <c r="T9" s="35">
        <f>SUM(R9:S9)</f>
        <v>3000000</v>
      </c>
      <c r="U9" s="30" t="s">
        <v>45</v>
      </c>
      <c r="V9" s="39" t="str">
        <f>IF(T9&gt;N9,"Invalid","OK")</f>
        <v>Invalid</v>
      </c>
    </row>
    <row r="10" spans="1:22" s="29" customFormat="1" ht="49.5" customHeight="1" thickBot="1" thickTop="1">
      <c r="A10" s="26" t="s">
        <v>29</v>
      </c>
      <c r="B10" s="27" t="s">
        <v>43</v>
      </c>
      <c r="C10" s="28" t="s">
        <v>77</v>
      </c>
      <c r="D10" s="30" t="s">
        <v>17</v>
      </c>
      <c r="E10" s="30"/>
      <c r="F10" s="31"/>
      <c r="G10" s="31" t="s">
        <v>44</v>
      </c>
      <c r="H10" s="31"/>
      <c r="I10" s="31" t="s">
        <v>27</v>
      </c>
      <c r="J10" s="31"/>
      <c r="K10" s="37" t="s">
        <v>15</v>
      </c>
      <c r="L10" s="32"/>
      <c r="M10" s="38"/>
      <c r="N10" s="33">
        <f>SUM(L10:M10)</f>
        <v>0</v>
      </c>
      <c r="O10" s="34"/>
      <c r="P10" s="34"/>
      <c r="Q10" s="34"/>
      <c r="R10" s="32"/>
      <c r="S10" s="32">
        <f>3*1000000</f>
        <v>3000000</v>
      </c>
      <c r="T10" s="35">
        <f>SUM(R10:S10)</f>
        <v>3000000</v>
      </c>
      <c r="U10" s="30" t="s">
        <v>46</v>
      </c>
      <c r="V10" s="39" t="str">
        <f>IF(T10&gt;N10,"Invalid","OK")</f>
        <v>Invalid</v>
      </c>
    </row>
    <row r="11" spans="1:22" s="29" customFormat="1" ht="49.5" customHeight="1" thickBot="1" thickTop="1">
      <c r="A11" s="26" t="s">
        <v>29</v>
      </c>
      <c r="B11" s="27" t="s">
        <v>43</v>
      </c>
      <c r="C11" s="28" t="s">
        <v>77</v>
      </c>
      <c r="D11" s="30" t="s">
        <v>17</v>
      </c>
      <c r="E11" s="30"/>
      <c r="F11" s="30" t="s">
        <v>9</v>
      </c>
      <c r="G11" s="30" t="s">
        <v>47</v>
      </c>
      <c r="H11" s="30" t="s">
        <v>48</v>
      </c>
      <c r="I11" s="31" t="s">
        <v>49</v>
      </c>
      <c r="J11" s="31" t="s">
        <v>18</v>
      </c>
      <c r="K11" s="37" t="s">
        <v>14</v>
      </c>
      <c r="L11" s="32">
        <v>750000</v>
      </c>
      <c r="M11" s="38"/>
      <c r="N11" s="33">
        <f>SUM(L11:M11)</f>
        <v>750000</v>
      </c>
      <c r="O11" s="34"/>
      <c r="P11" s="34"/>
      <c r="Q11" s="34"/>
      <c r="R11" s="32">
        <v>280000</v>
      </c>
      <c r="S11" s="32"/>
      <c r="T11" s="35">
        <f>SUM(R11:S11)</f>
        <v>280000</v>
      </c>
      <c r="U11" s="30" t="s">
        <v>50</v>
      </c>
      <c r="V11" s="39" t="str">
        <f>IF(T11&gt;N11,"Invalid","OK")</f>
        <v>OK</v>
      </c>
    </row>
    <row r="12" spans="1:22" s="29" customFormat="1" ht="49.5" customHeight="1" thickBot="1" thickTop="1">
      <c r="A12" s="26" t="s">
        <v>29</v>
      </c>
      <c r="B12" s="27" t="s">
        <v>43</v>
      </c>
      <c r="C12" s="28" t="s">
        <v>77</v>
      </c>
      <c r="D12" s="30" t="s">
        <v>17</v>
      </c>
      <c r="E12" s="30"/>
      <c r="F12" s="30" t="s">
        <v>9</v>
      </c>
      <c r="G12" s="30" t="s">
        <v>51</v>
      </c>
      <c r="H12" s="30" t="s">
        <v>48</v>
      </c>
      <c r="I12" s="31" t="s">
        <v>49</v>
      </c>
      <c r="J12" s="31" t="s">
        <v>18</v>
      </c>
      <c r="K12" s="37" t="s">
        <v>14</v>
      </c>
      <c r="L12" s="32">
        <v>750000</v>
      </c>
      <c r="M12" s="38"/>
      <c r="N12" s="33">
        <f>SUM(L12:M12)</f>
        <v>750000</v>
      </c>
      <c r="O12" s="34"/>
      <c r="P12" s="34"/>
      <c r="Q12" s="34"/>
      <c r="R12" s="32">
        <v>750000</v>
      </c>
      <c r="S12" s="32"/>
      <c r="T12" s="35">
        <f>SUM(R12:S12)</f>
        <v>750000</v>
      </c>
      <c r="U12" s="30" t="s">
        <v>52</v>
      </c>
      <c r="V12" s="39" t="str">
        <f>IF(T12&gt;N12,"Invalid","OK")</f>
        <v>OK</v>
      </c>
    </row>
    <row r="13" spans="1:22" s="29" customFormat="1" ht="49.5" customHeight="1" thickBot="1" thickTop="1">
      <c r="A13" s="26" t="s">
        <v>29</v>
      </c>
      <c r="B13" s="27" t="s">
        <v>43</v>
      </c>
      <c r="C13" s="40" t="s">
        <v>21</v>
      </c>
      <c r="D13" s="30" t="s">
        <v>21</v>
      </c>
      <c r="E13" s="30"/>
      <c r="F13" s="30" t="s">
        <v>26</v>
      </c>
      <c r="G13" s="30" t="s">
        <v>53</v>
      </c>
      <c r="H13" s="31" t="s">
        <v>20</v>
      </c>
      <c r="I13" s="31" t="s">
        <v>54</v>
      </c>
      <c r="J13" s="31" t="s">
        <v>18</v>
      </c>
      <c r="K13" s="37" t="s">
        <v>10</v>
      </c>
      <c r="L13" s="36">
        <v>189143.78</v>
      </c>
      <c r="M13" s="38" t="s">
        <v>55</v>
      </c>
      <c r="N13" s="33">
        <f>SUM(L13:M13)</f>
        <v>189143.78</v>
      </c>
      <c r="O13" s="34"/>
      <c r="P13" s="34"/>
      <c r="Q13" s="34"/>
      <c r="R13" s="36"/>
      <c r="S13" s="36"/>
      <c r="T13" s="35">
        <f>SUM(R13:S13)</f>
        <v>0</v>
      </c>
      <c r="U13" s="30" t="s">
        <v>56</v>
      </c>
      <c r="V13" s="39" t="str">
        <f>IF(T13&gt;N13,"Invalid","OK")</f>
        <v>OK</v>
      </c>
    </row>
    <row r="14" ht="27" customHeight="1" thickTop="1"/>
    <row r="16" spans="6:7" ht="27" customHeight="1">
      <c r="F16" s="41" t="s">
        <v>87</v>
      </c>
      <c r="G16" s="42" t="s">
        <v>88</v>
      </c>
    </row>
    <row r="61" spans="12:17" ht="27" customHeight="1">
      <c r="L61" s="43" t="s">
        <v>89</v>
      </c>
      <c r="M61" s="44"/>
      <c r="P61"/>
      <c r="Q61" s="45"/>
    </row>
    <row r="62" spans="12:17" ht="27" customHeight="1">
      <c r="L62" s="46" t="s">
        <v>90</v>
      </c>
      <c r="M62" s="47"/>
      <c r="N62" s="48"/>
      <c r="O62" s="49"/>
      <c r="P62" s="50"/>
      <c r="Q62" s="51"/>
    </row>
    <row r="63" spans="12:17" ht="27" customHeight="1">
      <c r="L63" s="52" t="s">
        <v>91</v>
      </c>
      <c r="M63" s="53"/>
      <c r="N63" s="54"/>
      <c r="O63" s="55"/>
      <c r="P63" s="56"/>
      <c r="Q63" s="57"/>
    </row>
    <row r="64" spans="12:17" ht="27" customHeight="1">
      <c r="L64" s="52" t="s">
        <v>92</v>
      </c>
      <c r="M64" s="53"/>
      <c r="N64" s="54"/>
      <c r="O64" s="55"/>
      <c r="P64" s="56"/>
      <c r="Q64" s="57"/>
    </row>
    <row r="65" spans="12:17" ht="27" customHeight="1">
      <c r="L65" s="62" t="s">
        <v>93</v>
      </c>
      <c r="M65" s="63"/>
      <c r="N65" s="54"/>
      <c r="O65" s="55"/>
      <c r="P65" s="56"/>
      <c r="Q65" s="57"/>
    </row>
    <row r="66" spans="12:17" ht="27" customHeight="1">
      <c r="L66" s="64" t="s">
        <v>94</v>
      </c>
      <c r="M66" s="65"/>
      <c r="N66" s="58"/>
      <c r="O66" s="59"/>
      <c r="P66" s="60"/>
      <c r="Q66" s="61"/>
    </row>
  </sheetData>
  <sheetProtection/>
  <mergeCells count="16">
    <mergeCell ref="A7:A8"/>
    <mergeCell ref="B7:B8"/>
    <mergeCell ref="D7:D8"/>
    <mergeCell ref="F7:F8"/>
    <mergeCell ref="G7:G8"/>
    <mergeCell ref="U7:U8"/>
    <mergeCell ref="F3:Q3"/>
    <mergeCell ref="M5:P5"/>
    <mergeCell ref="H7:H8"/>
    <mergeCell ref="I7:I8"/>
    <mergeCell ref="J7:J8"/>
    <mergeCell ref="L65:M65"/>
    <mergeCell ref="L66:M66"/>
    <mergeCell ref="K7:K8"/>
    <mergeCell ref="L7:N7"/>
    <mergeCell ref="O7:Q7"/>
  </mergeCells>
  <printOptions/>
  <pageMargins left="0.28" right="0" top="0.22" bottom="0" header="0" footer="0"/>
  <pageSetup horizontalDpi="600" verticalDpi="600" orientation="landscape" paperSize="8" scale="64" r:id="rId2"/>
  <drawing r:id="rId1"/>
</worksheet>
</file>

<file path=xl/worksheets/sheet4.xml><?xml version="1.0" encoding="utf-8"?>
<worksheet xmlns="http://schemas.openxmlformats.org/spreadsheetml/2006/main" xmlns:r="http://schemas.openxmlformats.org/officeDocument/2006/relationships">
  <dimension ref="A1:V65"/>
  <sheetViews>
    <sheetView tabSelected="1" view="pageBreakPreview" zoomScale="80" zoomScaleNormal="85" zoomScaleSheetLayoutView="80" zoomScalePageLayoutView="0" workbookViewId="0" topLeftCell="D33">
      <selection activeCell="K60" sqref="K60:P65"/>
    </sheetView>
  </sheetViews>
  <sheetFormatPr defaultColWidth="9.140625" defaultRowHeight="27" customHeight="1"/>
  <cols>
    <col min="1" max="1" width="11.421875" style="3" hidden="1" customWidth="1"/>
    <col min="2" max="2" width="14.8515625" style="3" hidden="1" customWidth="1"/>
    <col min="3" max="3" width="18.7109375" style="3" hidden="1" customWidth="1"/>
    <col min="4" max="4" width="14.57421875" style="3" customWidth="1"/>
    <col min="5" max="5" width="12.421875" style="3" hidden="1" customWidth="1"/>
    <col min="6" max="6" width="33.140625" style="3" customWidth="1"/>
    <col min="7" max="7" width="67.7109375" style="3" customWidth="1"/>
    <col min="8" max="8" width="10.7109375" style="3" customWidth="1"/>
    <col min="9" max="9" width="31.140625" style="3" customWidth="1"/>
    <col min="10" max="10" width="17.28125" style="3" customWidth="1"/>
    <col min="11" max="11" width="19.57421875" style="4" customWidth="1"/>
    <col min="12" max="13" width="15.7109375" style="5" customWidth="1"/>
    <col min="14" max="14" width="17.28125" style="6" customWidth="1"/>
    <col min="15" max="17" width="17.28125" style="5" customWidth="1"/>
    <col min="18" max="18" width="18.7109375" style="5" hidden="1" customWidth="1"/>
    <col min="19" max="19" width="15.421875" style="5" hidden="1" customWidth="1"/>
    <col min="20" max="20" width="16.28125" style="5" hidden="1" customWidth="1"/>
    <col min="21" max="21" width="31.28125" style="3" customWidth="1"/>
    <col min="22" max="22" width="20.00390625" style="3" customWidth="1"/>
    <col min="23" max="16384" width="9.140625" style="3" customWidth="1"/>
  </cols>
  <sheetData>
    <row r="1" spans="17:21" ht="27" customHeight="1">
      <c r="Q1" s="15"/>
      <c r="U1" s="12" t="s">
        <v>81</v>
      </c>
    </row>
    <row r="2" ht="47.25" customHeight="1" thickBot="1"/>
    <row r="3" spans="6:21" ht="27" customHeight="1" thickBot="1" thickTop="1">
      <c r="F3" s="71" t="s">
        <v>85</v>
      </c>
      <c r="G3" s="72"/>
      <c r="H3" s="72"/>
      <c r="I3" s="72"/>
      <c r="J3" s="72"/>
      <c r="K3" s="72"/>
      <c r="L3" s="72"/>
      <c r="M3" s="72"/>
      <c r="N3" s="72"/>
      <c r="O3" s="72"/>
      <c r="P3" s="72"/>
      <c r="Q3" s="73"/>
      <c r="R3" s="17"/>
      <c r="S3" s="17"/>
      <c r="T3" s="17"/>
      <c r="U3" s="18"/>
    </row>
    <row r="4" spans="6:21" s="10" customFormat="1" ht="27" customHeight="1" thickBot="1" thickTop="1">
      <c r="F4" s="11"/>
      <c r="G4" s="11"/>
      <c r="H4" s="11"/>
      <c r="I4" s="11"/>
      <c r="J4" s="11"/>
      <c r="K4" s="11"/>
      <c r="L4" s="11"/>
      <c r="M4" s="11"/>
      <c r="N4" s="11"/>
      <c r="O4" s="11"/>
      <c r="P4" s="11"/>
      <c r="Q4" s="11"/>
      <c r="R4" s="11"/>
      <c r="S4" s="11"/>
      <c r="T4" s="11"/>
      <c r="U4" s="11"/>
    </row>
    <row r="5" spans="6:17" ht="27" customHeight="1" thickBot="1" thickTop="1">
      <c r="F5" s="13" t="s">
        <v>84</v>
      </c>
      <c r="G5" s="14" t="s">
        <v>86</v>
      </c>
      <c r="L5" s="16" t="s">
        <v>6</v>
      </c>
      <c r="M5" s="74" t="s">
        <v>30</v>
      </c>
      <c r="N5" s="74"/>
      <c r="O5" s="74"/>
      <c r="P5" s="75"/>
      <c r="Q5" s="19"/>
    </row>
    <row r="6" spans="7:20" ht="27" customHeight="1" thickTop="1">
      <c r="G6" s="7"/>
      <c r="H6" s="7"/>
      <c r="I6" s="7"/>
      <c r="J6" s="7"/>
      <c r="K6" s="7"/>
      <c r="L6" s="8"/>
      <c r="M6" s="8"/>
      <c r="N6" s="9"/>
      <c r="O6" s="8"/>
      <c r="P6" s="8"/>
      <c r="Q6" s="8"/>
      <c r="R6" s="8"/>
      <c r="S6" s="8"/>
      <c r="T6" s="8"/>
    </row>
    <row r="7" spans="1:21" ht="27.75" customHeight="1">
      <c r="A7" s="76" t="s">
        <v>4</v>
      </c>
      <c r="B7" s="76" t="s">
        <v>6</v>
      </c>
      <c r="C7" s="20"/>
      <c r="D7" s="77" t="s">
        <v>79</v>
      </c>
      <c r="E7" s="22"/>
      <c r="F7" s="66" t="s">
        <v>0</v>
      </c>
      <c r="G7" s="66" t="s">
        <v>7</v>
      </c>
      <c r="H7" s="66" t="s">
        <v>80</v>
      </c>
      <c r="I7" s="66" t="s">
        <v>5</v>
      </c>
      <c r="J7" s="66" t="s">
        <v>70</v>
      </c>
      <c r="K7" s="66" t="s">
        <v>8</v>
      </c>
      <c r="L7" s="68" t="s">
        <v>82</v>
      </c>
      <c r="M7" s="68"/>
      <c r="N7" s="68"/>
      <c r="O7" s="68" t="s">
        <v>83</v>
      </c>
      <c r="P7" s="68"/>
      <c r="Q7" s="68"/>
      <c r="R7" s="23"/>
      <c r="S7" s="23"/>
      <c r="T7" s="23"/>
      <c r="U7" s="69" t="s">
        <v>3</v>
      </c>
    </row>
    <row r="8" spans="1:22" s="2" customFormat="1" ht="48" thickBot="1">
      <c r="A8" s="76"/>
      <c r="B8" s="76"/>
      <c r="C8" s="21" t="s">
        <v>76</v>
      </c>
      <c r="D8" s="78"/>
      <c r="E8" s="24" t="s">
        <v>72</v>
      </c>
      <c r="F8" s="67"/>
      <c r="G8" s="67"/>
      <c r="H8" s="67"/>
      <c r="I8" s="67"/>
      <c r="J8" s="67"/>
      <c r="K8" s="67"/>
      <c r="L8" s="25" t="s">
        <v>1</v>
      </c>
      <c r="M8" s="25" t="s">
        <v>2</v>
      </c>
      <c r="N8" s="25" t="s">
        <v>71</v>
      </c>
      <c r="O8" s="25" t="s">
        <v>1</v>
      </c>
      <c r="P8" s="25" t="s">
        <v>2</v>
      </c>
      <c r="Q8" s="25" t="s">
        <v>71</v>
      </c>
      <c r="R8" s="25" t="s">
        <v>73</v>
      </c>
      <c r="S8" s="25" t="s">
        <v>74</v>
      </c>
      <c r="T8" s="25" t="s">
        <v>75</v>
      </c>
      <c r="U8" s="70"/>
      <c r="V8" s="1" t="s">
        <v>78</v>
      </c>
    </row>
    <row r="9" spans="1:22" s="29" customFormat="1" ht="64.5" customHeight="1" thickBot="1" thickTop="1">
      <c r="A9" s="26" t="s">
        <v>29</v>
      </c>
      <c r="B9" s="27" t="s">
        <v>30</v>
      </c>
      <c r="C9" s="28" t="s">
        <v>77</v>
      </c>
      <c r="D9" s="30" t="s">
        <v>19</v>
      </c>
      <c r="E9" s="30"/>
      <c r="F9" s="31" t="s">
        <v>12</v>
      </c>
      <c r="G9" s="31" t="s">
        <v>31</v>
      </c>
      <c r="H9" s="31" t="s">
        <v>22</v>
      </c>
      <c r="I9" s="31" t="s">
        <v>32</v>
      </c>
      <c r="J9" s="31" t="s">
        <v>33</v>
      </c>
      <c r="K9" s="37" t="s">
        <v>34</v>
      </c>
      <c r="L9" s="32"/>
      <c r="M9" s="38">
        <f>1.63*1000000</f>
        <v>1630000</v>
      </c>
      <c r="N9" s="33">
        <f>SUM(L9:M9)</f>
        <v>1630000</v>
      </c>
      <c r="O9" s="34"/>
      <c r="P9" s="34"/>
      <c r="Q9" s="34"/>
      <c r="R9" s="32">
        <f>0.183*1000000</f>
        <v>183000</v>
      </c>
      <c r="S9" s="32">
        <f>1.447*1000000</f>
        <v>1447000</v>
      </c>
      <c r="T9" s="35">
        <f>SUM(R9:S9)</f>
        <v>1630000</v>
      </c>
      <c r="U9" s="31" t="s">
        <v>35</v>
      </c>
      <c r="V9" s="39" t="str">
        <f>IF(T9&gt;N9,"Invalid","OK")</f>
        <v>OK</v>
      </c>
    </row>
    <row r="10" spans="1:22" s="29" customFormat="1" ht="61.5" customHeight="1" thickBot="1" thickTop="1">
      <c r="A10" s="26" t="s">
        <v>29</v>
      </c>
      <c r="B10" s="27" t="s">
        <v>30</v>
      </c>
      <c r="C10" s="28" t="s">
        <v>77</v>
      </c>
      <c r="D10" s="30" t="s">
        <v>19</v>
      </c>
      <c r="E10" s="30"/>
      <c r="F10" s="31" t="s">
        <v>12</v>
      </c>
      <c r="G10" s="31" t="s">
        <v>36</v>
      </c>
      <c r="H10" s="31" t="s">
        <v>22</v>
      </c>
      <c r="I10" s="31" t="s">
        <v>32</v>
      </c>
      <c r="J10" s="31" t="s">
        <v>33</v>
      </c>
      <c r="K10" s="37" t="s">
        <v>37</v>
      </c>
      <c r="L10" s="32"/>
      <c r="M10" s="38">
        <f>4.75*1000000</f>
        <v>4750000</v>
      </c>
      <c r="N10" s="33">
        <f>SUM(L10:M10)</f>
        <v>4750000</v>
      </c>
      <c r="O10" s="34"/>
      <c r="P10" s="34"/>
      <c r="Q10" s="34"/>
      <c r="R10" s="32">
        <f>2.6*1000000</f>
        <v>2600000</v>
      </c>
      <c r="S10" s="32">
        <f>2.175*1000000</f>
        <v>2175000</v>
      </c>
      <c r="T10" s="35">
        <f>SUM(R10:S10)</f>
        <v>4775000</v>
      </c>
      <c r="U10" s="31" t="s">
        <v>38</v>
      </c>
      <c r="V10" s="39" t="str">
        <f>IF(T10&gt;N10,"Invalid","OK")</f>
        <v>Invalid</v>
      </c>
    </row>
    <row r="11" spans="1:22" s="29" customFormat="1" ht="82.5" customHeight="1" thickBot="1" thickTop="1">
      <c r="A11" s="26" t="s">
        <v>29</v>
      </c>
      <c r="B11" s="27" t="s">
        <v>30</v>
      </c>
      <c r="C11" s="40" t="s">
        <v>21</v>
      </c>
      <c r="D11" s="30" t="s">
        <v>21</v>
      </c>
      <c r="E11" s="30"/>
      <c r="F11" s="31" t="s">
        <v>39</v>
      </c>
      <c r="G11" s="31" t="s">
        <v>40</v>
      </c>
      <c r="H11" s="31" t="s">
        <v>22</v>
      </c>
      <c r="I11" s="31" t="s">
        <v>32</v>
      </c>
      <c r="J11" s="31" t="s">
        <v>33</v>
      </c>
      <c r="K11" s="37" t="s">
        <v>41</v>
      </c>
      <c r="L11" s="32"/>
      <c r="M11" s="38">
        <f>2.7*1000000</f>
        <v>2700000</v>
      </c>
      <c r="N11" s="33">
        <f>SUM(L11:M11)</f>
        <v>2700000</v>
      </c>
      <c r="O11" s="34"/>
      <c r="P11" s="34"/>
      <c r="Q11" s="34"/>
      <c r="R11" s="32"/>
      <c r="S11" s="32">
        <f>1.5*1000000</f>
        <v>1500000</v>
      </c>
      <c r="T11" s="35">
        <f>SUM(R11:S11)</f>
        <v>1500000</v>
      </c>
      <c r="U11" s="31" t="s">
        <v>42</v>
      </c>
      <c r="V11" s="39" t="str">
        <f>IF(T11&gt;N11,"Invalid","OK")</f>
        <v>OK</v>
      </c>
    </row>
    <row r="12" ht="27" customHeight="1" thickTop="1"/>
    <row r="14" spans="6:7" ht="27" customHeight="1">
      <c r="F14" s="41" t="s">
        <v>87</v>
      </c>
      <c r="G14" s="42" t="s">
        <v>88</v>
      </c>
    </row>
    <row r="60" spans="11:16" ht="27" customHeight="1">
      <c r="K60" s="43" t="s">
        <v>89</v>
      </c>
      <c r="L60" s="44"/>
      <c r="M60" s="6"/>
      <c r="N60" s="5"/>
      <c r="O60"/>
      <c r="P60" s="45"/>
    </row>
    <row r="61" spans="11:16" ht="27" customHeight="1">
      <c r="K61" s="46" t="s">
        <v>90</v>
      </c>
      <c r="L61" s="47"/>
      <c r="M61" s="48"/>
      <c r="N61" s="49"/>
      <c r="O61" s="50"/>
      <c r="P61" s="51"/>
    </row>
    <row r="62" spans="11:16" ht="27" customHeight="1">
      <c r="K62" s="52" t="s">
        <v>91</v>
      </c>
      <c r="L62" s="53"/>
      <c r="M62" s="54"/>
      <c r="N62" s="55"/>
      <c r="O62" s="56"/>
      <c r="P62" s="57"/>
    </row>
    <row r="63" spans="11:16" ht="27" customHeight="1">
      <c r="K63" s="52" t="s">
        <v>92</v>
      </c>
      <c r="L63" s="53"/>
      <c r="M63" s="54"/>
      <c r="N63" s="55"/>
      <c r="O63" s="56"/>
      <c r="P63" s="57"/>
    </row>
    <row r="64" spans="11:16" ht="27" customHeight="1">
      <c r="K64" s="62" t="s">
        <v>93</v>
      </c>
      <c r="L64" s="63"/>
      <c r="M64" s="54"/>
      <c r="N64" s="55"/>
      <c r="O64" s="56"/>
      <c r="P64" s="57"/>
    </row>
    <row r="65" spans="11:16" ht="27" customHeight="1">
      <c r="K65" s="64" t="s">
        <v>94</v>
      </c>
      <c r="L65" s="65"/>
      <c r="M65" s="58"/>
      <c r="N65" s="59"/>
      <c r="O65" s="60"/>
      <c r="P65" s="61"/>
    </row>
  </sheetData>
  <sheetProtection/>
  <mergeCells count="16">
    <mergeCell ref="A7:A8"/>
    <mergeCell ref="B7:B8"/>
    <mergeCell ref="D7:D8"/>
    <mergeCell ref="F7:F8"/>
    <mergeCell ref="G7:G8"/>
    <mergeCell ref="U7:U8"/>
    <mergeCell ref="F3:Q3"/>
    <mergeCell ref="M5:P5"/>
    <mergeCell ref="H7:H8"/>
    <mergeCell ref="I7:I8"/>
    <mergeCell ref="J7:J8"/>
    <mergeCell ref="K64:L64"/>
    <mergeCell ref="K65:L65"/>
    <mergeCell ref="K7:K8"/>
    <mergeCell ref="L7:N7"/>
    <mergeCell ref="O7:Q7"/>
  </mergeCells>
  <printOptions/>
  <pageMargins left="0.28" right="0" top="0.22" bottom="0" header="0" footer="0"/>
  <pageSetup horizontalDpi="600" verticalDpi="600" orientation="landscape" paperSize="8" scale="64" r:id="rId2"/>
  <drawing r:id="rId1"/>
</worksheet>
</file>

<file path=xl/worksheets/sheet5.xml><?xml version="1.0" encoding="utf-8"?>
<worksheet xmlns="http://schemas.openxmlformats.org/spreadsheetml/2006/main" xmlns:r="http://schemas.openxmlformats.org/officeDocument/2006/relationships">
  <dimension ref="A1:V20"/>
  <sheetViews>
    <sheetView view="pageBreakPreview" zoomScale="80" zoomScaleNormal="85" zoomScaleSheetLayoutView="80" zoomScalePageLayoutView="0" workbookViewId="0" topLeftCell="A10">
      <selection activeCell="F23" sqref="F23"/>
    </sheetView>
  </sheetViews>
  <sheetFormatPr defaultColWidth="9.140625" defaultRowHeight="27" customHeight="1"/>
  <cols>
    <col min="1" max="1" width="11.421875" style="3" customWidth="1"/>
    <col min="2" max="2" width="14.8515625" style="3" customWidth="1"/>
    <col min="3" max="3" width="18.7109375" style="3" hidden="1" customWidth="1"/>
    <col min="4" max="4" width="14.57421875" style="3" customWidth="1"/>
    <col min="5" max="5" width="12.421875" style="3" hidden="1" customWidth="1"/>
    <col min="6" max="6" width="33.140625" style="3" customWidth="1"/>
    <col min="7" max="7" width="67.7109375" style="3" customWidth="1"/>
    <col min="8" max="8" width="10.7109375" style="3" customWidth="1"/>
    <col min="9" max="9" width="31.140625" style="3" customWidth="1"/>
    <col min="10" max="10" width="17.28125" style="3" customWidth="1"/>
    <col min="11" max="11" width="19.57421875" style="4" customWidth="1"/>
    <col min="12" max="13" width="15.7109375" style="5" customWidth="1"/>
    <col min="14" max="14" width="17.28125" style="6" customWidth="1"/>
    <col min="15" max="17" width="17.28125" style="5" customWidth="1"/>
    <col min="18" max="18" width="18.7109375" style="5" hidden="1" customWidth="1"/>
    <col min="19" max="19" width="15.421875" style="5" hidden="1" customWidth="1"/>
    <col min="20" max="20" width="16.28125" style="5" hidden="1" customWidth="1"/>
    <col min="21" max="21" width="31.28125" style="3" customWidth="1"/>
    <col min="22" max="22" width="20.00390625" style="3" customWidth="1"/>
    <col min="23" max="16384" width="9.140625" style="3" customWidth="1"/>
  </cols>
  <sheetData>
    <row r="1" spans="17:21" ht="27" customHeight="1">
      <c r="Q1" s="15"/>
      <c r="U1" s="12" t="s">
        <v>81</v>
      </c>
    </row>
    <row r="2" ht="12" customHeight="1" thickBot="1"/>
    <row r="3" spans="6:21" ht="27" customHeight="1" thickBot="1" thickTop="1">
      <c r="F3" s="71" t="s">
        <v>85</v>
      </c>
      <c r="G3" s="72"/>
      <c r="H3" s="72"/>
      <c r="I3" s="72"/>
      <c r="J3" s="72"/>
      <c r="K3" s="72"/>
      <c r="L3" s="72"/>
      <c r="M3" s="72"/>
      <c r="N3" s="72"/>
      <c r="O3" s="72"/>
      <c r="P3" s="72"/>
      <c r="Q3" s="73"/>
      <c r="R3" s="17"/>
      <c r="S3" s="17"/>
      <c r="T3" s="17"/>
      <c r="U3" s="18"/>
    </row>
    <row r="4" spans="6:21" s="10" customFormat="1" ht="27" customHeight="1" thickBot="1" thickTop="1">
      <c r="F4" s="11"/>
      <c r="G4" s="11"/>
      <c r="H4" s="11"/>
      <c r="I4" s="11"/>
      <c r="J4" s="11"/>
      <c r="K4" s="11"/>
      <c r="L4" s="11"/>
      <c r="M4" s="11"/>
      <c r="N4" s="11"/>
      <c r="O4" s="11"/>
      <c r="P4" s="11"/>
      <c r="Q4" s="11"/>
      <c r="R4" s="11"/>
      <c r="S4" s="11"/>
      <c r="T4" s="11"/>
      <c r="U4" s="11"/>
    </row>
    <row r="5" spans="6:17" ht="27" customHeight="1" thickBot="1" thickTop="1">
      <c r="F5" s="13" t="s">
        <v>84</v>
      </c>
      <c r="G5" s="14" t="s">
        <v>86</v>
      </c>
      <c r="L5" s="16" t="s">
        <v>6</v>
      </c>
      <c r="M5" s="74" t="s">
        <v>16</v>
      </c>
      <c r="N5" s="74"/>
      <c r="O5" s="74"/>
      <c r="P5" s="75"/>
      <c r="Q5" s="19"/>
    </row>
    <row r="6" spans="7:20" ht="27" customHeight="1" thickTop="1">
      <c r="G6" s="7"/>
      <c r="H6" s="7"/>
      <c r="I6" s="7"/>
      <c r="J6" s="7"/>
      <c r="K6" s="7"/>
      <c r="L6" s="8"/>
      <c r="M6" s="8"/>
      <c r="N6" s="9"/>
      <c r="O6" s="8"/>
      <c r="P6" s="8"/>
      <c r="Q6" s="8"/>
      <c r="R6" s="8"/>
      <c r="S6" s="8"/>
      <c r="T6" s="8"/>
    </row>
    <row r="7" spans="1:21" ht="27.75" customHeight="1">
      <c r="A7" s="76" t="s">
        <v>4</v>
      </c>
      <c r="B7" s="76" t="s">
        <v>6</v>
      </c>
      <c r="C7" s="20"/>
      <c r="D7" s="77" t="s">
        <v>79</v>
      </c>
      <c r="E7" s="22"/>
      <c r="F7" s="66" t="s">
        <v>0</v>
      </c>
      <c r="G7" s="66" t="s">
        <v>7</v>
      </c>
      <c r="H7" s="66" t="s">
        <v>80</v>
      </c>
      <c r="I7" s="66" t="s">
        <v>5</v>
      </c>
      <c r="J7" s="66" t="s">
        <v>70</v>
      </c>
      <c r="K7" s="66" t="s">
        <v>8</v>
      </c>
      <c r="L7" s="68" t="s">
        <v>82</v>
      </c>
      <c r="M7" s="68"/>
      <c r="N7" s="68"/>
      <c r="O7" s="68" t="s">
        <v>83</v>
      </c>
      <c r="P7" s="68"/>
      <c r="Q7" s="68"/>
      <c r="R7" s="23"/>
      <c r="S7" s="23"/>
      <c r="T7" s="23"/>
      <c r="U7" s="69" t="s">
        <v>3</v>
      </c>
    </row>
    <row r="8" spans="1:22" s="2" customFormat="1" ht="48" thickBot="1">
      <c r="A8" s="76"/>
      <c r="B8" s="76"/>
      <c r="C8" s="21" t="s">
        <v>76</v>
      </c>
      <c r="D8" s="78"/>
      <c r="E8" s="24" t="s">
        <v>72</v>
      </c>
      <c r="F8" s="67"/>
      <c r="G8" s="67"/>
      <c r="H8" s="67"/>
      <c r="I8" s="67"/>
      <c r="J8" s="67"/>
      <c r="K8" s="67"/>
      <c r="L8" s="25" t="s">
        <v>1</v>
      </c>
      <c r="M8" s="25" t="s">
        <v>2</v>
      </c>
      <c r="N8" s="25" t="s">
        <v>71</v>
      </c>
      <c r="O8" s="25" t="s">
        <v>1</v>
      </c>
      <c r="P8" s="25" t="s">
        <v>2</v>
      </c>
      <c r="Q8" s="25" t="s">
        <v>71</v>
      </c>
      <c r="R8" s="25" t="s">
        <v>73</v>
      </c>
      <c r="S8" s="25" t="s">
        <v>74</v>
      </c>
      <c r="T8" s="25" t="s">
        <v>75</v>
      </c>
      <c r="U8" s="70"/>
      <c r="V8" s="1" t="s">
        <v>78</v>
      </c>
    </row>
    <row r="9" spans="1:22" s="29" customFormat="1" ht="49.5" customHeight="1" thickBot="1" thickTop="1">
      <c r="A9" s="26" t="s">
        <v>29</v>
      </c>
      <c r="B9" s="27" t="s">
        <v>30</v>
      </c>
      <c r="C9" s="28" t="s">
        <v>77</v>
      </c>
      <c r="D9" s="30" t="s">
        <v>19</v>
      </c>
      <c r="E9" s="30"/>
      <c r="F9" s="31" t="s">
        <v>12</v>
      </c>
      <c r="G9" s="31" t="s">
        <v>31</v>
      </c>
      <c r="H9" s="31" t="s">
        <v>22</v>
      </c>
      <c r="I9" s="31" t="s">
        <v>32</v>
      </c>
      <c r="J9" s="31" t="s">
        <v>33</v>
      </c>
      <c r="K9" s="37" t="s">
        <v>34</v>
      </c>
      <c r="L9" s="32"/>
      <c r="M9" s="38">
        <f>1.63*1000000</f>
        <v>1630000</v>
      </c>
      <c r="N9" s="33">
        <f>SUM(L9:M9)</f>
        <v>1630000</v>
      </c>
      <c r="O9" s="34"/>
      <c r="P9" s="34"/>
      <c r="Q9" s="34"/>
      <c r="R9" s="32">
        <f>0.183*1000000</f>
        <v>183000</v>
      </c>
      <c r="S9" s="32">
        <f>1.447*1000000</f>
        <v>1447000</v>
      </c>
      <c r="T9" s="35">
        <f>SUM(R9:S9)</f>
        <v>1630000</v>
      </c>
      <c r="U9" s="31" t="s">
        <v>35</v>
      </c>
      <c r="V9" s="39" t="str">
        <f aca="true" t="shared" si="0" ref="V9:V20">IF(T9&gt;N9,"Invalid","OK")</f>
        <v>OK</v>
      </c>
    </row>
    <row r="10" spans="1:22" s="29" customFormat="1" ht="49.5" customHeight="1" thickBot="1" thickTop="1">
      <c r="A10" s="26" t="s">
        <v>29</v>
      </c>
      <c r="B10" s="27" t="s">
        <v>30</v>
      </c>
      <c r="C10" s="28" t="s">
        <v>77</v>
      </c>
      <c r="D10" s="30" t="s">
        <v>19</v>
      </c>
      <c r="E10" s="30"/>
      <c r="F10" s="31" t="s">
        <v>12</v>
      </c>
      <c r="G10" s="31" t="s">
        <v>36</v>
      </c>
      <c r="H10" s="31" t="s">
        <v>22</v>
      </c>
      <c r="I10" s="31" t="s">
        <v>32</v>
      </c>
      <c r="J10" s="31" t="s">
        <v>33</v>
      </c>
      <c r="K10" s="37" t="s">
        <v>37</v>
      </c>
      <c r="L10" s="32"/>
      <c r="M10" s="38">
        <f>4.75*1000000</f>
        <v>4750000</v>
      </c>
      <c r="N10" s="33">
        <f>SUM(L10:M10)</f>
        <v>4750000</v>
      </c>
      <c r="O10" s="34"/>
      <c r="P10" s="34"/>
      <c r="Q10" s="34"/>
      <c r="R10" s="32">
        <f>2.6*1000000</f>
        <v>2600000</v>
      </c>
      <c r="S10" s="32">
        <f>2.175*1000000</f>
        <v>2175000</v>
      </c>
      <c r="T10" s="35">
        <f>SUM(R10:S10)</f>
        <v>4775000</v>
      </c>
      <c r="U10" s="31" t="s">
        <v>38</v>
      </c>
      <c r="V10" s="39" t="str">
        <f t="shared" si="0"/>
        <v>Invalid</v>
      </c>
    </row>
    <row r="11" spans="1:22" s="29" customFormat="1" ht="67.5" thickBot="1" thickTop="1">
      <c r="A11" s="26" t="s">
        <v>29</v>
      </c>
      <c r="B11" s="27" t="s">
        <v>30</v>
      </c>
      <c r="C11" s="40" t="s">
        <v>21</v>
      </c>
      <c r="D11" s="30" t="s">
        <v>21</v>
      </c>
      <c r="E11" s="30"/>
      <c r="F11" s="31" t="s">
        <v>39</v>
      </c>
      <c r="G11" s="31" t="s">
        <v>40</v>
      </c>
      <c r="H11" s="31" t="s">
        <v>22</v>
      </c>
      <c r="I11" s="31" t="s">
        <v>32</v>
      </c>
      <c r="J11" s="31" t="s">
        <v>33</v>
      </c>
      <c r="K11" s="37" t="s">
        <v>41</v>
      </c>
      <c r="L11" s="32"/>
      <c r="M11" s="38">
        <f>2.7*1000000</f>
        <v>2700000</v>
      </c>
      <c r="N11" s="33">
        <f>SUM(L11:M11)</f>
        <v>2700000</v>
      </c>
      <c r="O11" s="34"/>
      <c r="P11" s="34"/>
      <c r="Q11" s="34"/>
      <c r="R11" s="32"/>
      <c r="S11" s="32">
        <f>1.5*1000000</f>
        <v>1500000</v>
      </c>
      <c r="T11" s="35">
        <f>SUM(R11:S11)</f>
        <v>1500000</v>
      </c>
      <c r="U11" s="31" t="s">
        <v>42</v>
      </c>
      <c r="V11" s="39" t="str">
        <f t="shared" si="0"/>
        <v>OK</v>
      </c>
    </row>
    <row r="12" spans="1:22" s="29" customFormat="1" ht="49.5" customHeight="1" thickBot="1" thickTop="1">
      <c r="A12" s="26" t="s">
        <v>29</v>
      </c>
      <c r="B12" s="27" t="s">
        <v>43</v>
      </c>
      <c r="C12" s="28" t="s">
        <v>77</v>
      </c>
      <c r="D12" s="30" t="s">
        <v>17</v>
      </c>
      <c r="E12" s="30"/>
      <c r="F12" s="31"/>
      <c r="G12" s="31" t="s">
        <v>44</v>
      </c>
      <c r="H12" s="31"/>
      <c r="I12" s="31" t="s">
        <v>27</v>
      </c>
      <c r="J12" s="31"/>
      <c r="K12" s="37" t="s">
        <v>11</v>
      </c>
      <c r="L12" s="32"/>
      <c r="M12" s="38"/>
      <c r="N12" s="33">
        <f>SUM(L12:M12)</f>
        <v>0</v>
      </c>
      <c r="O12" s="34"/>
      <c r="P12" s="34"/>
      <c r="Q12" s="34"/>
      <c r="R12" s="32"/>
      <c r="S12" s="32">
        <f>3*1000000</f>
        <v>3000000</v>
      </c>
      <c r="T12" s="35">
        <f>SUM(R12:S12)</f>
        <v>3000000</v>
      </c>
      <c r="U12" s="30" t="s">
        <v>45</v>
      </c>
      <c r="V12" s="39" t="str">
        <f t="shared" si="0"/>
        <v>Invalid</v>
      </c>
    </row>
    <row r="13" spans="1:22" s="29" customFormat="1" ht="49.5" customHeight="1" thickBot="1" thickTop="1">
      <c r="A13" s="26" t="s">
        <v>29</v>
      </c>
      <c r="B13" s="27" t="s">
        <v>43</v>
      </c>
      <c r="C13" s="28" t="s">
        <v>77</v>
      </c>
      <c r="D13" s="30" t="s">
        <v>17</v>
      </c>
      <c r="E13" s="30"/>
      <c r="F13" s="31"/>
      <c r="G13" s="31" t="s">
        <v>44</v>
      </c>
      <c r="H13" s="31"/>
      <c r="I13" s="31" t="s">
        <v>27</v>
      </c>
      <c r="J13" s="31"/>
      <c r="K13" s="37" t="s">
        <v>15</v>
      </c>
      <c r="L13" s="32"/>
      <c r="M13" s="38"/>
      <c r="N13" s="33">
        <f>SUM(L13:M13)</f>
        <v>0</v>
      </c>
      <c r="O13" s="34"/>
      <c r="P13" s="34"/>
      <c r="Q13" s="34"/>
      <c r="R13" s="32"/>
      <c r="S13" s="32">
        <f>3*1000000</f>
        <v>3000000</v>
      </c>
      <c r="T13" s="35">
        <f>SUM(R13:S13)</f>
        <v>3000000</v>
      </c>
      <c r="U13" s="30" t="s">
        <v>46</v>
      </c>
      <c r="V13" s="39" t="str">
        <f t="shared" si="0"/>
        <v>Invalid</v>
      </c>
    </row>
    <row r="14" spans="1:22" s="29" customFormat="1" ht="49.5" customHeight="1" thickBot="1" thickTop="1">
      <c r="A14" s="26" t="s">
        <v>29</v>
      </c>
      <c r="B14" s="27" t="s">
        <v>43</v>
      </c>
      <c r="C14" s="28" t="s">
        <v>77</v>
      </c>
      <c r="D14" s="30" t="s">
        <v>17</v>
      </c>
      <c r="E14" s="30"/>
      <c r="F14" s="30" t="s">
        <v>9</v>
      </c>
      <c r="G14" s="30" t="s">
        <v>47</v>
      </c>
      <c r="H14" s="30" t="s">
        <v>48</v>
      </c>
      <c r="I14" s="31" t="s">
        <v>49</v>
      </c>
      <c r="J14" s="31" t="s">
        <v>18</v>
      </c>
      <c r="K14" s="37" t="s">
        <v>14</v>
      </c>
      <c r="L14" s="32">
        <v>750000</v>
      </c>
      <c r="M14" s="38"/>
      <c r="N14" s="33">
        <f aca="true" t="shared" si="1" ref="N14:N20">SUM(L14:M14)</f>
        <v>750000</v>
      </c>
      <c r="O14" s="34"/>
      <c r="P14" s="34"/>
      <c r="Q14" s="34"/>
      <c r="R14" s="32">
        <v>280000</v>
      </c>
      <c r="S14" s="32"/>
      <c r="T14" s="35">
        <f aca="true" t="shared" si="2" ref="T14:T20">SUM(R14:S14)</f>
        <v>280000</v>
      </c>
      <c r="U14" s="30" t="s">
        <v>50</v>
      </c>
      <c r="V14" s="39" t="str">
        <f t="shared" si="0"/>
        <v>OK</v>
      </c>
    </row>
    <row r="15" spans="1:22" s="29" customFormat="1" ht="49.5" customHeight="1" thickBot="1" thickTop="1">
      <c r="A15" s="26" t="s">
        <v>29</v>
      </c>
      <c r="B15" s="27" t="s">
        <v>43</v>
      </c>
      <c r="C15" s="28" t="s">
        <v>77</v>
      </c>
      <c r="D15" s="30" t="s">
        <v>17</v>
      </c>
      <c r="E15" s="30"/>
      <c r="F15" s="30" t="s">
        <v>9</v>
      </c>
      <c r="G15" s="30" t="s">
        <v>51</v>
      </c>
      <c r="H15" s="30" t="s">
        <v>48</v>
      </c>
      <c r="I15" s="31" t="s">
        <v>49</v>
      </c>
      <c r="J15" s="31" t="s">
        <v>18</v>
      </c>
      <c r="K15" s="37" t="s">
        <v>14</v>
      </c>
      <c r="L15" s="32">
        <v>750000</v>
      </c>
      <c r="M15" s="38"/>
      <c r="N15" s="33">
        <f t="shared" si="1"/>
        <v>750000</v>
      </c>
      <c r="O15" s="34"/>
      <c r="P15" s="34"/>
      <c r="Q15" s="34"/>
      <c r="R15" s="32">
        <v>750000</v>
      </c>
      <c r="S15" s="32"/>
      <c r="T15" s="35">
        <f t="shared" si="2"/>
        <v>750000</v>
      </c>
      <c r="U15" s="30" t="s">
        <v>52</v>
      </c>
      <c r="V15" s="39" t="str">
        <f t="shared" si="0"/>
        <v>OK</v>
      </c>
    </row>
    <row r="16" spans="1:22" s="29" customFormat="1" ht="49.5" customHeight="1" thickBot="1" thickTop="1">
      <c r="A16" s="26" t="s">
        <v>29</v>
      </c>
      <c r="B16" s="27" t="s">
        <v>43</v>
      </c>
      <c r="C16" s="40" t="s">
        <v>21</v>
      </c>
      <c r="D16" s="30" t="s">
        <v>21</v>
      </c>
      <c r="E16" s="30"/>
      <c r="F16" s="30" t="s">
        <v>26</v>
      </c>
      <c r="G16" s="30" t="s">
        <v>53</v>
      </c>
      <c r="H16" s="31" t="s">
        <v>20</v>
      </c>
      <c r="I16" s="31" t="s">
        <v>54</v>
      </c>
      <c r="J16" s="31" t="s">
        <v>18</v>
      </c>
      <c r="K16" s="37" t="s">
        <v>10</v>
      </c>
      <c r="L16" s="36">
        <v>189143.78</v>
      </c>
      <c r="M16" s="38" t="s">
        <v>55</v>
      </c>
      <c r="N16" s="33">
        <f t="shared" si="1"/>
        <v>189143.78</v>
      </c>
      <c r="O16" s="34"/>
      <c r="P16" s="34"/>
      <c r="Q16" s="34"/>
      <c r="R16" s="36"/>
      <c r="S16" s="36"/>
      <c r="T16" s="35">
        <f t="shared" si="2"/>
        <v>0</v>
      </c>
      <c r="U16" s="30" t="s">
        <v>56</v>
      </c>
      <c r="V16" s="39" t="str">
        <f t="shared" si="0"/>
        <v>OK</v>
      </c>
    </row>
    <row r="17" spans="1:22" s="29" customFormat="1" ht="49.5" customHeight="1" thickBot="1" thickTop="1">
      <c r="A17" s="26" t="s">
        <v>29</v>
      </c>
      <c r="B17" s="27" t="s">
        <v>57</v>
      </c>
      <c r="C17" s="28" t="s">
        <v>77</v>
      </c>
      <c r="D17" s="31" t="s">
        <v>17</v>
      </c>
      <c r="E17" s="30"/>
      <c r="F17" s="31" t="s">
        <v>28</v>
      </c>
      <c r="G17" s="31" t="s">
        <v>59</v>
      </c>
      <c r="H17" s="31" t="s">
        <v>22</v>
      </c>
      <c r="I17" s="31" t="s">
        <v>25</v>
      </c>
      <c r="J17" s="31" t="s">
        <v>18</v>
      </c>
      <c r="K17" s="37" t="s">
        <v>15</v>
      </c>
      <c r="L17" s="32"/>
      <c r="M17" s="38"/>
      <c r="N17" s="33">
        <f t="shared" si="1"/>
        <v>0</v>
      </c>
      <c r="O17" s="34"/>
      <c r="P17" s="34"/>
      <c r="Q17" s="34"/>
      <c r="R17" s="32"/>
      <c r="S17" s="32">
        <v>640000</v>
      </c>
      <c r="T17" s="35">
        <f t="shared" si="2"/>
        <v>640000</v>
      </c>
      <c r="U17" s="31" t="s">
        <v>60</v>
      </c>
      <c r="V17" s="39" t="str">
        <f t="shared" si="0"/>
        <v>Invalid</v>
      </c>
    </row>
    <row r="18" spans="1:22" s="29" customFormat="1" ht="49.5" customHeight="1" thickBot="1" thickTop="1">
      <c r="A18" s="26" t="s">
        <v>29</v>
      </c>
      <c r="B18" s="27" t="s">
        <v>57</v>
      </c>
      <c r="C18" s="40" t="s">
        <v>21</v>
      </c>
      <c r="D18" s="30" t="s">
        <v>21</v>
      </c>
      <c r="E18" s="30"/>
      <c r="F18" s="31" t="s">
        <v>61</v>
      </c>
      <c r="G18" s="31" t="s">
        <v>62</v>
      </c>
      <c r="H18" s="31" t="s">
        <v>22</v>
      </c>
      <c r="I18" s="31" t="s">
        <v>63</v>
      </c>
      <c r="J18" s="31" t="s">
        <v>18</v>
      </c>
      <c r="K18" s="37" t="s">
        <v>11</v>
      </c>
      <c r="L18" s="32"/>
      <c r="M18" s="38"/>
      <c r="N18" s="33">
        <f t="shared" si="1"/>
        <v>0</v>
      </c>
      <c r="O18" s="34"/>
      <c r="P18" s="34"/>
      <c r="Q18" s="34"/>
      <c r="R18" s="32"/>
      <c r="S18" s="32">
        <f>2.4*1000000</f>
        <v>2400000</v>
      </c>
      <c r="T18" s="35">
        <f t="shared" si="2"/>
        <v>2400000</v>
      </c>
      <c r="U18" s="31" t="s">
        <v>58</v>
      </c>
      <c r="V18" s="39" t="str">
        <f t="shared" si="0"/>
        <v>Invalid</v>
      </c>
    </row>
    <row r="19" spans="1:22" s="29" customFormat="1" ht="49.5" customHeight="1" thickBot="1" thickTop="1">
      <c r="A19" s="26" t="s">
        <v>29</v>
      </c>
      <c r="B19" s="27" t="s">
        <v>57</v>
      </c>
      <c r="C19" s="28" t="s">
        <v>77</v>
      </c>
      <c r="D19" s="30" t="s">
        <v>23</v>
      </c>
      <c r="E19" s="30"/>
      <c r="F19" s="31"/>
      <c r="G19" s="31" t="s">
        <v>64</v>
      </c>
      <c r="H19" s="31" t="s">
        <v>24</v>
      </c>
      <c r="I19" s="31" t="s">
        <v>65</v>
      </c>
      <c r="J19" s="31" t="s">
        <v>18</v>
      </c>
      <c r="K19" s="37">
        <v>2013</v>
      </c>
      <c r="L19" s="32"/>
      <c r="M19" s="38"/>
      <c r="N19" s="33">
        <f t="shared" si="1"/>
        <v>0</v>
      </c>
      <c r="O19" s="34"/>
      <c r="P19" s="34"/>
      <c r="Q19" s="34"/>
      <c r="R19" s="32"/>
      <c r="S19" s="32">
        <f>129*10000</f>
        <v>1290000</v>
      </c>
      <c r="T19" s="35">
        <f t="shared" si="2"/>
        <v>1290000</v>
      </c>
      <c r="U19" s="31" t="s">
        <v>60</v>
      </c>
      <c r="V19" s="39" t="str">
        <f t="shared" si="0"/>
        <v>Invalid</v>
      </c>
    </row>
    <row r="20" spans="1:22" s="29" customFormat="1" ht="49.5" customHeight="1" thickBot="1" thickTop="1">
      <c r="A20" s="26" t="s">
        <v>29</v>
      </c>
      <c r="B20" s="27" t="s">
        <v>66</v>
      </c>
      <c r="C20" s="28" t="s">
        <v>77</v>
      </c>
      <c r="D20" s="30" t="s">
        <v>19</v>
      </c>
      <c r="E20" s="30"/>
      <c r="F20" s="30" t="s">
        <v>13</v>
      </c>
      <c r="G20" s="30" t="s">
        <v>67</v>
      </c>
      <c r="H20" s="31" t="s">
        <v>68</v>
      </c>
      <c r="I20" s="31"/>
      <c r="J20" s="31"/>
      <c r="K20" s="37"/>
      <c r="L20" s="32"/>
      <c r="M20" s="38"/>
      <c r="N20" s="33">
        <f t="shared" si="1"/>
        <v>0</v>
      </c>
      <c r="O20" s="34"/>
      <c r="P20" s="34"/>
      <c r="Q20" s="34"/>
      <c r="R20" s="32"/>
      <c r="S20" s="32">
        <f>(193.79+233.84)*129</f>
        <v>55164.27</v>
      </c>
      <c r="T20" s="35">
        <f t="shared" si="2"/>
        <v>55164.27</v>
      </c>
      <c r="U20" s="30" t="s">
        <v>69</v>
      </c>
      <c r="V20" s="39" t="str">
        <f t="shared" si="0"/>
        <v>Invalid</v>
      </c>
    </row>
    <row r="21" ht="27" customHeight="1" thickTop="1"/>
  </sheetData>
  <sheetProtection/>
  <mergeCells count="14">
    <mergeCell ref="K7:K8"/>
    <mergeCell ref="L7:N7"/>
    <mergeCell ref="O7:Q7"/>
    <mergeCell ref="U7:U8"/>
    <mergeCell ref="F3:Q3"/>
    <mergeCell ref="M5:P5"/>
    <mergeCell ref="H7:H8"/>
    <mergeCell ref="I7:I8"/>
    <mergeCell ref="J7:J8"/>
    <mergeCell ref="A7:A8"/>
    <mergeCell ref="B7:B8"/>
    <mergeCell ref="D7:D8"/>
    <mergeCell ref="F7:F8"/>
    <mergeCell ref="G7:G8"/>
  </mergeCells>
  <printOptions/>
  <pageMargins left="0.28" right="0" top="0.22" bottom="0" header="0" footer="0"/>
  <pageSetup horizontalDpi="600" verticalDpi="600" orientation="landscape" paperSize="8"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MIS Division - University Grants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Rohini</dc:creator>
  <cp:keywords/>
  <dc:description/>
  <cp:lastModifiedBy>Pathirana</cp:lastModifiedBy>
  <cp:lastPrinted>2015-02-26T04:16:40Z</cp:lastPrinted>
  <dcterms:created xsi:type="dcterms:W3CDTF">2007-12-06T07:01:58Z</dcterms:created>
  <dcterms:modified xsi:type="dcterms:W3CDTF">2015-03-03T08:07:03Z</dcterms:modified>
  <cp:category/>
  <cp:version/>
  <cp:contentType/>
  <cp:contentStatus/>
</cp:coreProperties>
</file>